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720" tabRatio="485"/>
  </bookViews>
  <sheets>
    <sheet name="Certification" sheetId="6" r:id="rId1"/>
    <sheet name="Input" sheetId="1" r:id="rId2"/>
    <sheet name="Product Group Codes" sheetId="2" r:id="rId3"/>
  </sheets>
  <definedNames>
    <definedName name="INPUT" localSheetId="0">#REF!</definedName>
    <definedName name="INPUT">Input!$C$11:$CI$110</definedName>
    <definedName name="No_of_Columns" localSheetId="0">#REF!</definedName>
    <definedName name="No_of_Columns">Input!$GT$11</definedName>
    <definedName name="No_of_Product_Classes" localSheetId="0">#REF!</definedName>
    <definedName name="No_of_Product_Classes">Input!$GT$12</definedName>
    <definedName name="PrClDesc" localSheetId="0">#REF!</definedName>
    <definedName name="PrClDesc">'Product Group Codes'!$A$4:$B$10</definedName>
    <definedName name="_xlnm.Print_Area" localSheetId="1">Input!$A:$CI</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F12" i="1" l="1"/>
  <c r="GF13" i="1"/>
  <c r="GF14" i="1"/>
  <c r="GF15" i="1"/>
  <c r="GF16" i="1"/>
  <c r="GF17" i="1"/>
  <c r="GF18" i="1"/>
  <c r="GF19" i="1"/>
  <c r="GF20" i="1"/>
  <c r="GF21" i="1"/>
  <c r="GF22" i="1"/>
  <c r="GF23" i="1"/>
  <c r="GF24" i="1"/>
  <c r="GF25" i="1"/>
  <c r="GF26" i="1"/>
  <c r="GF27" i="1"/>
  <c r="GF28" i="1"/>
  <c r="GF29" i="1"/>
  <c r="GF30" i="1"/>
  <c r="GF31" i="1"/>
  <c r="GF32" i="1"/>
  <c r="GF33" i="1"/>
  <c r="GF34" i="1"/>
  <c r="GF35" i="1"/>
  <c r="GF36" i="1"/>
  <c r="GF37" i="1"/>
  <c r="GF38" i="1"/>
  <c r="GF39" i="1"/>
  <c r="GF40" i="1"/>
  <c r="GF41" i="1"/>
  <c r="GF42" i="1"/>
  <c r="GF43" i="1"/>
  <c r="GF44" i="1"/>
  <c r="GF45" i="1"/>
  <c r="GF46" i="1"/>
  <c r="GF47" i="1"/>
  <c r="GF48" i="1"/>
  <c r="GF49" i="1"/>
  <c r="GF50" i="1"/>
  <c r="GF51" i="1"/>
  <c r="GF52" i="1"/>
  <c r="GF53" i="1"/>
  <c r="GF54" i="1"/>
  <c r="GF55" i="1"/>
  <c r="GF56" i="1"/>
  <c r="GF57" i="1"/>
  <c r="GF58" i="1"/>
  <c r="GF59" i="1"/>
  <c r="GF60" i="1"/>
  <c r="GF61" i="1"/>
  <c r="GF62" i="1"/>
  <c r="GF63" i="1"/>
  <c r="GF64" i="1"/>
  <c r="GF65" i="1"/>
  <c r="GF66" i="1"/>
  <c r="GF67" i="1"/>
  <c r="GF68" i="1"/>
  <c r="GF69" i="1"/>
  <c r="GF70" i="1"/>
  <c r="GF71" i="1"/>
  <c r="GF72" i="1"/>
  <c r="GF73" i="1"/>
  <c r="GF74" i="1"/>
  <c r="GF75" i="1"/>
  <c r="GF76" i="1"/>
  <c r="GF77" i="1"/>
  <c r="GF78" i="1"/>
  <c r="GF79" i="1"/>
  <c r="GF80" i="1"/>
  <c r="GF81" i="1"/>
  <c r="GF82" i="1"/>
  <c r="GF83" i="1"/>
  <c r="GF84" i="1"/>
  <c r="GF85" i="1"/>
  <c r="GF86" i="1"/>
  <c r="GF87" i="1"/>
  <c r="GF88" i="1"/>
  <c r="GF89" i="1"/>
  <c r="GF90" i="1"/>
  <c r="GF91" i="1"/>
  <c r="GF92" i="1"/>
  <c r="GF93" i="1"/>
  <c r="GF94" i="1"/>
  <c r="GF95" i="1"/>
  <c r="GF96" i="1"/>
  <c r="GF97" i="1"/>
  <c r="GF98" i="1"/>
  <c r="GF99" i="1"/>
  <c r="GF100" i="1"/>
  <c r="GF101" i="1"/>
  <c r="GF102" i="1"/>
  <c r="GF103" i="1"/>
  <c r="GF104" i="1"/>
  <c r="GF105" i="1"/>
  <c r="GF106" i="1"/>
  <c r="GF107" i="1"/>
  <c r="GF108" i="1"/>
  <c r="GF109" i="1"/>
  <c r="GF110" i="1"/>
  <c r="GF11" i="1"/>
  <c r="GL12" i="1"/>
  <c r="GL13" i="1"/>
  <c r="GL14" i="1"/>
  <c r="GL15" i="1"/>
  <c r="GL16" i="1"/>
  <c r="GL17" i="1"/>
  <c r="GL18" i="1"/>
  <c r="GL19" i="1"/>
  <c r="GL20" i="1"/>
  <c r="GL21" i="1"/>
  <c r="GL22" i="1"/>
  <c r="GL23" i="1"/>
  <c r="GL24" i="1"/>
  <c r="GL25" i="1"/>
  <c r="GL26" i="1"/>
  <c r="GL27" i="1"/>
  <c r="GL28" i="1"/>
  <c r="GL29" i="1"/>
  <c r="GL30" i="1"/>
  <c r="GL31" i="1"/>
  <c r="GL32" i="1"/>
  <c r="GL33" i="1"/>
  <c r="GL34" i="1"/>
  <c r="GL35" i="1"/>
  <c r="GL36" i="1"/>
  <c r="GL37" i="1"/>
  <c r="GL38" i="1"/>
  <c r="GL39" i="1"/>
  <c r="GL40" i="1"/>
  <c r="GL41" i="1"/>
  <c r="GL42" i="1"/>
  <c r="GL43" i="1"/>
  <c r="GL44" i="1"/>
  <c r="GL45" i="1"/>
  <c r="GL46" i="1"/>
  <c r="GL47" i="1"/>
  <c r="GL48" i="1"/>
  <c r="GL49" i="1"/>
  <c r="GL50" i="1"/>
  <c r="GL51" i="1"/>
  <c r="GL52" i="1"/>
  <c r="GL53" i="1"/>
  <c r="GL54" i="1"/>
  <c r="GL55" i="1"/>
  <c r="GL56" i="1"/>
  <c r="GL57" i="1"/>
  <c r="GL58" i="1"/>
  <c r="GL59" i="1"/>
  <c r="GL60" i="1"/>
  <c r="GL61" i="1"/>
  <c r="GL62" i="1"/>
  <c r="GL63" i="1"/>
  <c r="GL64" i="1"/>
  <c r="GL65" i="1"/>
  <c r="GL66" i="1"/>
  <c r="GL67" i="1"/>
  <c r="GL68" i="1"/>
  <c r="GL69" i="1"/>
  <c r="GL70" i="1"/>
  <c r="GL71" i="1"/>
  <c r="GL72" i="1"/>
  <c r="GL73" i="1"/>
  <c r="GL74" i="1"/>
  <c r="GL75" i="1"/>
  <c r="GL76" i="1"/>
  <c r="GL77" i="1"/>
  <c r="GL78" i="1"/>
  <c r="GL79" i="1"/>
  <c r="GL80" i="1"/>
  <c r="GL81" i="1"/>
  <c r="GL82" i="1"/>
  <c r="GL83" i="1"/>
  <c r="GL84" i="1"/>
  <c r="GL85" i="1"/>
  <c r="GL86" i="1"/>
  <c r="GL87" i="1"/>
  <c r="GL88" i="1"/>
  <c r="GL89" i="1"/>
  <c r="GL90" i="1"/>
  <c r="GL91" i="1"/>
  <c r="GL92" i="1"/>
  <c r="GL93" i="1"/>
  <c r="GL94" i="1"/>
  <c r="GL95" i="1"/>
  <c r="GL96" i="1"/>
  <c r="GL97" i="1"/>
  <c r="GL98" i="1"/>
  <c r="GL99" i="1"/>
  <c r="GL100" i="1"/>
  <c r="GL101" i="1"/>
  <c r="GL102" i="1"/>
  <c r="GL103" i="1"/>
  <c r="GL104" i="1"/>
  <c r="GL105" i="1"/>
  <c r="GL106" i="1"/>
  <c r="GL107" i="1"/>
  <c r="GL108" i="1"/>
  <c r="GL109" i="1"/>
  <c r="GL110" i="1"/>
  <c r="GL11" i="1"/>
  <c r="GI12" i="1"/>
  <c r="GI13" i="1"/>
  <c r="GI14" i="1"/>
  <c r="GI15" i="1"/>
  <c r="GI16" i="1"/>
  <c r="GI17" i="1"/>
  <c r="GI18" i="1"/>
  <c r="GI19" i="1"/>
  <c r="GI20" i="1"/>
  <c r="GI21" i="1"/>
  <c r="GI22" i="1"/>
  <c r="GI23" i="1"/>
  <c r="GI24" i="1"/>
  <c r="GI25" i="1"/>
  <c r="GI26" i="1"/>
  <c r="GI27" i="1"/>
  <c r="GI28" i="1"/>
  <c r="GI29" i="1"/>
  <c r="GI30" i="1"/>
  <c r="GI31" i="1"/>
  <c r="GI32" i="1"/>
  <c r="GI33" i="1"/>
  <c r="GI34" i="1"/>
  <c r="GI35" i="1"/>
  <c r="GI36" i="1"/>
  <c r="GI37" i="1"/>
  <c r="GI38" i="1"/>
  <c r="GI39" i="1"/>
  <c r="GI40" i="1"/>
  <c r="GI41" i="1"/>
  <c r="GI42" i="1"/>
  <c r="GI43" i="1"/>
  <c r="GI44" i="1"/>
  <c r="GI45" i="1"/>
  <c r="GI46" i="1"/>
  <c r="GI47" i="1"/>
  <c r="GI48" i="1"/>
  <c r="GI49" i="1"/>
  <c r="GI50" i="1"/>
  <c r="GI51" i="1"/>
  <c r="GI52" i="1"/>
  <c r="GI53" i="1"/>
  <c r="GI54" i="1"/>
  <c r="GI55" i="1"/>
  <c r="GI56" i="1"/>
  <c r="GI57" i="1"/>
  <c r="GI58" i="1"/>
  <c r="GI59" i="1"/>
  <c r="GI60" i="1"/>
  <c r="GI61" i="1"/>
  <c r="GI62" i="1"/>
  <c r="GI63" i="1"/>
  <c r="GI64" i="1"/>
  <c r="GI65" i="1"/>
  <c r="GI66" i="1"/>
  <c r="GI67" i="1"/>
  <c r="GI68" i="1"/>
  <c r="GI69" i="1"/>
  <c r="GI70" i="1"/>
  <c r="GI71" i="1"/>
  <c r="GI72" i="1"/>
  <c r="GI73" i="1"/>
  <c r="GI74" i="1"/>
  <c r="GI75" i="1"/>
  <c r="GI76" i="1"/>
  <c r="GI77" i="1"/>
  <c r="GI78" i="1"/>
  <c r="GI79" i="1"/>
  <c r="GI80" i="1"/>
  <c r="GI81" i="1"/>
  <c r="GI82" i="1"/>
  <c r="GI83" i="1"/>
  <c r="GI84" i="1"/>
  <c r="GI85" i="1"/>
  <c r="GI86" i="1"/>
  <c r="GI87" i="1"/>
  <c r="GI88" i="1"/>
  <c r="GI89" i="1"/>
  <c r="GI90" i="1"/>
  <c r="GI91" i="1"/>
  <c r="GI92" i="1"/>
  <c r="GI93" i="1"/>
  <c r="GI94" i="1"/>
  <c r="GI95" i="1"/>
  <c r="GI96" i="1"/>
  <c r="GI97" i="1"/>
  <c r="GI98" i="1"/>
  <c r="GI99" i="1"/>
  <c r="GI100" i="1"/>
  <c r="GI101" i="1"/>
  <c r="GI102" i="1"/>
  <c r="GI103" i="1"/>
  <c r="GI104" i="1"/>
  <c r="GI105" i="1"/>
  <c r="GI106" i="1"/>
  <c r="GI107" i="1"/>
  <c r="GI108" i="1"/>
  <c r="GI109" i="1"/>
  <c r="GI110" i="1"/>
  <c r="GI11" i="1"/>
  <c r="GJ12" i="1"/>
  <c r="GK12" i="1"/>
  <c r="GJ13" i="1"/>
  <c r="GK13" i="1"/>
  <c r="GJ14" i="1"/>
  <c r="GK14" i="1"/>
  <c r="GJ15" i="1"/>
  <c r="GK15" i="1"/>
  <c r="GJ16" i="1"/>
  <c r="GK16" i="1"/>
  <c r="GJ17" i="1"/>
  <c r="GK17" i="1"/>
  <c r="GJ18" i="1"/>
  <c r="GK18" i="1"/>
  <c r="GJ19" i="1"/>
  <c r="GK19" i="1"/>
  <c r="GJ20" i="1"/>
  <c r="GK20" i="1"/>
  <c r="GJ21" i="1"/>
  <c r="GK21" i="1"/>
  <c r="GJ22" i="1"/>
  <c r="GK22" i="1"/>
  <c r="GJ23" i="1"/>
  <c r="GK23" i="1"/>
  <c r="GJ24" i="1"/>
  <c r="GK24" i="1"/>
  <c r="GJ25" i="1"/>
  <c r="GK25" i="1"/>
  <c r="GJ26" i="1"/>
  <c r="GK26" i="1"/>
  <c r="GJ27" i="1"/>
  <c r="GK27" i="1"/>
  <c r="GJ28" i="1"/>
  <c r="GK28" i="1"/>
  <c r="GJ29" i="1"/>
  <c r="GK29" i="1"/>
  <c r="GJ30" i="1"/>
  <c r="GK30" i="1"/>
  <c r="GJ31" i="1"/>
  <c r="GK31" i="1"/>
  <c r="GJ32" i="1"/>
  <c r="GK32" i="1"/>
  <c r="GJ33" i="1"/>
  <c r="GK33" i="1"/>
  <c r="GJ34" i="1"/>
  <c r="GK34" i="1"/>
  <c r="GJ35" i="1"/>
  <c r="GK35" i="1"/>
  <c r="GJ36" i="1"/>
  <c r="GK36" i="1"/>
  <c r="GJ37" i="1"/>
  <c r="GK37" i="1"/>
  <c r="GJ38" i="1"/>
  <c r="GK38" i="1"/>
  <c r="GJ39" i="1"/>
  <c r="GK39" i="1"/>
  <c r="GJ40" i="1"/>
  <c r="GK40" i="1"/>
  <c r="GJ41" i="1"/>
  <c r="GK41" i="1"/>
  <c r="GJ42" i="1"/>
  <c r="GK42" i="1"/>
  <c r="GJ43" i="1"/>
  <c r="GK43" i="1"/>
  <c r="GJ44" i="1"/>
  <c r="GK44" i="1"/>
  <c r="GJ45" i="1"/>
  <c r="GK45" i="1"/>
  <c r="GJ46" i="1"/>
  <c r="GK46" i="1"/>
  <c r="GJ47" i="1"/>
  <c r="GK47" i="1"/>
  <c r="GJ48" i="1"/>
  <c r="GK48" i="1"/>
  <c r="GJ49" i="1"/>
  <c r="GK49" i="1"/>
  <c r="GJ50" i="1"/>
  <c r="GK50" i="1"/>
  <c r="GJ51" i="1"/>
  <c r="GK51" i="1"/>
  <c r="GJ52" i="1"/>
  <c r="GK52" i="1"/>
  <c r="GJ53" i="1"/>
  <c r="GK53" i="1"/>
  <c r="GJ54" i="1"/>
  <c r="GK54" i="1"/>
  <c r="GJ55" i="1"/>
  <c r="GK55" i="1"/>
  <c r="GJ56" i="1"/>
  <c r="GK56" i="1"/>
  <c r="GJ57" i="1"/>
  <c r="GK57" i="1"/>
  <c r="GJ58" i="1"/>
  <c r="GK58" i="1"/>
  <c r="GJ59" i="1"/>
  <c r="GK59" i="1"/>
  <c r="GJ60" i="1"/>
  <c r="GK60" i="1"/>
  <c r="GJ61" i="1"/>
  <c r="GK61" i="1"/>
  <c r="GJ62" i="1"/>
  <c r="GK62" i="1"/>
  <c r="GJ63" i="1"/>
  <c r="GK63" i="1"/>
  <c r="GJ64" i="1"/>
  <c r="GK64" i="1"/>
  <c r="GJ65" i="1"/>
  <c r="GK65" i="1"/>
  <c r="GJ66" i="1"/>
  <c r="GK66" i="1"/>
  <c r="GJ67" i="1"/>
  <c r="GK67" i="1"/>
  <c r="GJ68" i="1"/>
  <c r="GK68" i="1"/>
  <c r="GJ69" i="1"/>
  <c r="GK69" i="1"/>
  <c r="GJ70" i="1"/>
  <c r="GK70" i="1"/>
  <c r="GJ71" i="1"/>
  <c r="GK71" i="1"/>
  <c r="GJ72" i="1"/>
  <c r="GK72" i="1"/>
  <c r="GJ73" i="1"/>
  <c r="GK73" i="1"/>
  <c r="GJ74" i="1"/>
  <c r="GK74" i="1"/>
  <c r="GJ75" i="1"/>
  <c r="GK75" i="1"/>
  <c r="GJ76" i="1"/>
  <c r="GK76" i="1"/>
  <c r="GJ77" i="1"/>
  <c r="GK77" i="1"/>
  <c r="GJ78" i="1"/>
  <c r="GK78" i="1"/>
  <c r="GJ79" i="1"/>
  <c r="GK79" i="1"/>
  <c r="GJ80" i="1"/>
  <c r="GK80" i="1"/>
  <c r="GJ81" i="1"/>
  <c r="GK81" i="1"/>
  <c r="GJ82" i="1"/>
  <c r="GK82" i="1"/>
  <c r="GJ83" i="1"/>
  <c r="GK83" i="1"/>
  <c r="GJ84" i="1"/>
  <c r="GK84" i="1"/>
  <c r="GJ85" i="1"/>
  <c r="GK85" i="1"/>
  <c r="GJ86" i="1"/>
  <c r="GK86" i="1"/>
  <c r="GJ87" i="1"/>
  <c r="GK87" i="1"/>
  <c r="GJ88" i="1"/>
  <c r="GK88" i="1"/>
  <c r="GJ89" i="1"/>
  <c r="GK89" i="1"/>
  <c r="GJ90" i="1"/>
  <c r="GK90" i="1"/>
  <c r="GJ91" i="1"/>
  <c r="GK91" i="1"/>
  <c r="GJ92" i="1"/>
  <c r="GK92" i="1"/>
  <c r="GJ93" i="1"/>
  <c r="GK93" i="1"/>
  <c r="GJ94" i="1"/>
  <c r="GK94" i="1"/>
  <c r="GJ95" i="1"/>
  <c r="GK95" i="1"/>
  <c r="GJ96" i="1"/>
  <c r="GK96" i="1"/>
  <c r="GJ97" i="1"/>
  <c r="GK97" i="1"/>
  <c r="GJ98" i="1"/>
  <c r="GK98" i="1"/>
  <c r="GJ99" i="1"/>
  <c r="GK99" i="1"/>
  <c r="GJ100" i="1"/>
  <c r="GK100" i="1"/>
  <c r="GJ101" i="1"/>
  <c r="GK101" i="1"/>
  <c r="GJ102" i="1"/>
  <c r="GK102" i="1"/>
  <c r="GJ103" i="1"/>
  <c r="GK103" i="1"/>
  <c r="GJ104" i="1"/>
  <c r="GK104" i="1"/>
  <c r="GJ105" i="1"/>
  <c r="GK105" i="1"/>
  <c r="GJ106" i="1"/>
  <c r="GK106" i="1"/>
  <c r="GJ107" i="1"/>
  <c r="GK107" i="1"/>
  <c r="GJ108" i="1"/>
  <c r="GK108" i="1"/>
  <c r="GJ109" i="1"/>
  <c r="GK109" i="1"/>
  <c r="GJ110" i="1"/>
  <c r="GK110" i="1"/>
  <c r="GK11" i="1"/>
  <c r="GJ11" i="1"/>
  <c r="GH12" i="1"/>
  <c r="GH13" i="1"/>
  <c r="GH14" i="1"/>
  <c r="GH15" i="1"/>
  <c r="GH16" i="1"/>
  <c r="GH17" i="1"/>
  <c r="GH18" i="1"/>
  <c r="GH19" i="1"/>
  <c r="GH20" i="1"/>
  <c r="GH21" i="1"/>
  <c r="GH22" i="1"/>
  <c r="GH23" i="1"/>
  <c r="GH24" i="1"/>
  <c r="GH25" i="1"/>
  <c r="GH26" i="1"/>
  <c r="GH27" i="1"/>
  <c r="GH28" i="1"/>
  <c r="GH29" i="1"/>
  <c r="GH30" i="1"/>
  <c r="GH31" i="1"/>
  <c r="GH32" i="1"/>
  <c r="GH33" i="1"/>
  <c r="GH34" i="1"/>
  <c r="GH35" i="1"/>
  <c r="GH36" i="1"/>
  <c r="GH37" i="1"/>
  <c r="GH38" i="1"/>
  <c r="GH39" i="1"/>
  <c r="GH40" i="1"/>
  <c r="GH41" i="1"/>
  <c r="GH42" i="1"/>
  <c r="GH43" i="1"/>
  <c r="GH44" i="1"/>
  <c r="GH45" i="1"/>
  <c r="GH46" i="1"/>
  <c r="GH47" i="1"/>
  <c r="GH48" i="1"/>
  <c r="GH49" i="1"/>
  <c r="GH50" i="1"/>
  <c r="GH51" i="1"/>
  <c r="GH52" i="1"/>
  <c r="GH53" i="1"/>
  <c r="GH54" i="1"/>
  <c r="GH55" i="1"/>
  <c r="GH56" i="1"/>
  <c r="GH57" i="1"/>
  <c r="GH58" i="1"/>
  <c r="GH59" i="1"/>
  <c r="GH60" i="1"/>
  <c r="GH61" i="1"/>
  <c r="GH62" i="1"/>
  <c r="GH63" i="1"/>
  <c r="GH64" i="1"/>
  <c r="GH65" i="1"/>
  <c r="GH66" i="1"/>
  <c r="GH67" i="1"/>
  <c r="GH68" i="1"/>
  <c r="GH69" i="1"/>
  <c r="GH70" i="1"/>
  <c r="GH71" i="1"/>
  <c r="GH72" i="1"/>
  <c r="GH73" i="1"/>
  <c r="GH74" i="1"/>
  <c r="GH75" i="1"/>
  <c r="GH76" i="1"/>
  <c r="GH77" i="1"/>
  <c r="GH78" i="1"/>
  <c r="GH79" i="1"/>
  <c r="GH80" i="1"/>
  <c r="GH81" i="1"/>
  <c r="GH82" i="1"/>
  <c r="GH83" i="1"/>
  <c r="GH84" i="1"/>
  <c r="GH85" i="1"/>
  <c r="GH86" i="1"/>
  <c r="GH87" i="1"/>
  <c r="GH88" i="1"/>
  <c r="GH89" i="1"/>
  <c r="GH90" i="1"/>
  <c r="GH91" i="1"/>
  <c r="GH92" i="1"/>
  <c r="GH93" i="1"/>
  <c r="GH94" i="1"/>
  <c r="GH95" i="1"/>
  <c r="GH96" i="1"/>
  <c r="GH97" i="1"/>
  <c r="GH98" i="1"/>
  <c r="GH99" i="1"/>
  <c r="GH100" i="1"/>
  <c r="GH101" i="1"/>
  <c r="GH102" i="1"/>
  <c r="GH103" i="1"/>
  <c r="GH104" i="1"/>
  <c r="GH105" i="1"/>
  <c r="GH106" i="1"/>
  <c r="GH107" i="1"/>
  <c r="GH108" i="1"/>
  <c r="GH109" i="1"/>
  <c r="GH110" i="1"/>
  <c r="GH11" i="1"/>
  <c r="GG12" i="1"/>
  <c r="GG13" i="1"/>
  <c r="GG14" i="1"/>
  <c r="GG15" i="1"/>
  <c r="GG16" i="1"/>
  <c r="GG17" i="1"/>
  <c r="GG18" i="1"/>
  <c r="GG19" i="1"/>
  <c r="GG20" i="1"/>
  <c r="GG21" i="1"/>
  <c r="GG22" i="1"/>
  <c r="GG23" i="1"/>
  <c r="GG24" i="1"/>
  <c r="GG25" i="1"/>
  <c r="GG26" i="1"/>
  <c r="GG27" i="1"/>
  <c r="GG28" i="1"/>
  <c r="GG29" i="1"/>
  <c r="GG30" i="1"/>
  <c r="GG31" i="1"/>
  <c r="GG32" i="1"/>
  <c r="GG33" i="1"/>
  <c r="GG34" i="1"/>
  <c r="GG35" i="1"/>
  <c r="GG36" i="1"/>
  <c r="GG37" i="1"/>
  <c r="GG38" i="1"/>
  <c r="GG39" i="1"/>
  <c r="GG40" i="1"/>
  <c r="GG41" i="1"/>
  <c r="GG42" i="1"/>
  <c r="GG43" i="1"/>
  <c r="GG44" i="1"/>
  <c r="GG45" i="1"/>
  <c r="GG46" i="1"/>
  <c r="GG47" i="1"/>
  <c r="GG48" i="1"/>
  <c r="GG49" i="1"/>
  <c r="GG50" i="1"/>
  <c r="GG51" i="1"/>
  <c r="GG52" i="1"/>
  <c r="GG53" i="1"/>
  <c r="GG54" i="1"/>
  <c r="GG55" i="1"/>
  <c r="GG56" i="1"/>
  <c r="GG57" i="1"/>
  <c r="GG58" i="1"/>
  <c r="GG59" i="1"/>
  <c r="GG60" i="1"/>
  <c r="GG61" i="1"/>
  <c r="GG62" i="1"/>
  <c r="GG63" i="1"/>
  <c r="GG64" i="1"/>
  <c r="GG65" i="1"/>
  <c r="GG66" i="1"/>
  <c r="GG67" i="1"/>
  <c r="GG68" i="1"/>
  <c r="GG69" i="1"/>
  <c r="GG70" i="1"/>
  <c r="GG71" i="1"/>
  <c r="GG72" i="1"/>
  <c r="GG73" i="1"/>
  <c r="GG74" i="1"/>
  <c r="GG75" i="1"/>
  <c r="GG76" i="1"/>
  <c r="GG77" i="1"/>
  <c r="GG78" i="1"/>
  <c r="GG79" i="1"/>
  <c r="GG80" i="1"/>
  <c r="GG81" i="1"/>
  <c r="GG82" i="1"/>
  <c r="GG83" i="1"/>
  <c r="GG84" i="1"/>
  <c r="GG85" i="1"/>
  <c r="GG86" i="1"/>
  <c r="GG87" i="1"/>
  <c r="GG88" i="1"/>
  <c r="GG89" i="1"/>
  <c r="GG90" i="1"/>
  <c r="GG91" i="1"/>
  <c r="GG92" i="1"/>
  <c r="GG93" i="1"/>
  <c r="GG94" i="1"/>
  <c r="GG95" i="1"/>
  <c r="GG96" i="1"/>
  <c r="GG97" i="1"/>
  <c r="GG98" i="1"/>
  <c r="GG99" i="1"/>
  <c r="GG100" i="1"/>
  <c r="GG101" i="1"/>
  <c r="GG102" i="1"/>
  <c r="GG103" i="1"/>
  <c r="GG104" i="1"/>
  <c r="GG105" i="1"/>
  <c r="GG106" i="1"/>
  <c r="GG107" i="1"/>
  <c r="GG108" i="1"/>
  <c r="GG109" i="1"/>
  <c r="GG110" i="1"/>
  <c r="GG11" i="1"/>
  <c r="GE12" i="1" l="1"/>
  <c r="GE13" i="1"/>
  <c r="GE14" i="1"/>
  <c r="GE15" i="1"/>
  <c r="GE16" i="1"/>
  <c r="GE17" i="1"/>
  <c r="GE18" i="1"/>
  <c r="GE19" i="1"/>
  <c r="GE20" i="1"/>
  <c r="GE21" i="1"/>
  <c r="GE22" i="1"/>
  <c r="GE23" i="1"/>
  <c r="GE24" i="1"/>
  <c r="GE25" i="1"/>
  <c r="GE26" i="1"/>
  <c r="GE27" i="1"/>
  <c r="GE28" i="1"/>
  <c r="GE29" i="1"/>
  <c r="GE30" i="1"/>
  <c r="GE31" i="1"/>
  <c r="GE32" i="1"/>
  <c r="GE33" i="1"/>
  <c r="GE34" i="1"/>
  <c r="GE35" i="1"/>
  <c r="GE36" i="1"/>
  <c r="GE37" i="1"/>
  <c r="GE38" i="1"/>
  <c r="GE39" i="1"/>
  <c r="GE40" i="1"/>
  <c r="GE41" i="1"/>
  <c r="GE42" i="1"/>
  <c r="GE43" i="1"/>
  <c r="GE44" i="1"/>
  <c r="GE45" i="1"/>
  <c r="GE46" i="1"/>
  <c r="GE47" i="1"/>
  <c r="GE48" i="1"/>
  <c r="GE49" i="1"/>
  <c r="GE50" i="1"/>
  <c r="GE51" i="1"/>
  <c r="GE52" i="1"/>
  <c r="GE53" i="1"/>
  <c r="GE54" i="1"/>
  <c r="GE55" i="1"/>
  <c r="GE56" i="1"/>
  <c r="GE57" i="1"/>
  <c r="GE58" i="1"/>
  <c r="GE59" i="1"/>
  <c r="GE60" i="1"/>
  <c r="GE61" i="1"/>
  <c r="GE62" i="1"/>
  <c r="GE63" i="1"/>
  <c r="GE64" i="1"/>
  <c r="GE65" i="1"/>
  <c r="GE66" i="1"/>
  <c r="GE67" i="1"/>
  <c r="GE68" i="1"/>
  <c r="GE69" i="1"/>
  <c r="GE70" i="1"/>
  <c r="GE71" i="1"/>
  <c r="GE72" i="1"/>
  <c r="GE73" i="1"/>
  <c r="GE74" i="1"/>
  <c r="GE75" i="1"/>
  <c r="GE76" i="1"/>
  <c r="GE77" i="1"/>
  <c r="GE78" i="1"/>
  <c r="GE79" i="1"/>
  <c r="GE80" i="1"/>
  <c r="GE81" i="1"/>
  <c r="GE82" i="1"/>
  <c r="GE83" i="1"/>
  <c r="GE84" i="1"/>
  <c r="GE85" i="1"/>
  <c r="GE86" i="1"/>
  <c r="GE87" i="1"/>
  <c r="GE88" i="1"/>
  <c r="GE89" i="1"/>
  <c r="GE90" i="1"/>
  <c r="GE91" i="1"/>
  <c r="GE92" i="1"/>
  <c r="GE93" i="1"/>
  <c r="GE94" i="1"/>
  <c r="GE95" i="1"/>
  <c r="GE96" i="1"/>
  <c r="GE97" i="1"/>
  <c r="GE98" i="1"/>
  <c r="GE99" i="1"/>
  <c r="GE100" i="1"/>
  <c r="GE101" i="1"/>
  <c r="GE102" i="1"/>
  <c r="GE103" i="1"/>
  <c r="GE104" i="1"/>
  <c r="GE105" i="1"/>
  <c r="GE106" i="1"/>
  <c r="GE107" i="1"/>
  <c r="GE108" i="1"/>
  <c r="GE109" i="1"/>
  <c r="GE110" i="1"/>
  <c r="GE11" i="1"/>
  <c r="GE9" i="1"/>
  <c r="GD12" i="1"/>
  <c r="GD13" i="1"/>
  <c r="GD14" i="1"/>
  <c r="GD15" i="1"/>
  <c r="GD16" i="1"/>
  <c r="GD17" i="1"/>
  <c r="GD18" i="1"/>
  <c r="GD19" i="1"/>
  <c r="GD20" i="1"/>
  <c r="GD21" i="1"/>
  <c r="GD22" i="1"/>
  <c r="GD23" i="1"/>
  <c r="GD24" i="1"/>
  <c r="GD25" i="1"/>
  <c r="GD26" i="1"/>
  <c r="GD27" i="1"/>
  <c r="GD28" i="1"/>
  <c r="GD29" i="1"/>
  <c r="GD30" i="1"/>
  <c r="GD31" i="1"/>
  <c r="GD32" i="1"/>
  <c r="GD33" i="1"/>
  <c r="GD34" i="1"/>
  <c r="GD35" i="1"/>
  <c r="GD36" i="1"/>
  <c r="GD37" i="1"/>
  <c r="GD38" i="1"/>
  <c r="GD39" i="1"/>
  <c r="GD40" i="1"/>
  <c r="GD41" i="1"/>
  <c r="GD42" i="1"/>
  <c r="GD43" i="1"/>
  <c r="GD44" i="1"/>
  <c r="GD45" i="1"/>
  <c r="GD46" i="1"/>
  <c r="GD47" i="1"/>
  <c r="GD48" i="1"/>
  <c r="GD49" i="1"/>
  <c r="GD50" i="1"/>
  <c r="GD51" i="1"/>
  <c r="GD52" i="1"/>
  <c r="GD53" i="1"/>
  <c r="GD54" i="1"/>
  <c r="GD55" i="1"/>
  <c r="GD56" i="1"/>
  <c r="GD57" i="1"/>
  <c r="GD58" i="1"/>
  <c r="GD59" i="1"/>
  <c r="GD60" i="1"/>
  <c r="GD61" i="1"/>
  <c r="GD62" i="1"/>
  <c r="GD63" i="1"/>
  <c r="GD64" i="1"/>
  <c r="GD65" i="1"/>
  <c r="GD66" i="1"/>
  <c r="GD67" i="1"/>
  <c r="GD68" i="1"/>
  <c r="GD69" i="1"/>
  <c r="GD70" i="1"/>
  <c r="GD71" i="1"/>
  <c r="GD72" i="1"/>
  <c r="GD73" i="1"/>
  <c r="GD74" i="1"/>
  <c r="GD75" i="1"/>
  <c r="GD76" i="1"/>
  <c r="GD77" i="1"/>
  <c r="GD78" i="1"/>
  <c r="GD79" i="1"/>
  <c r="GD80" i="1"/>
  <c r="GD81" i="1"/>
  <c r="GD82" i="1"/>
  <c r="GD83" i="1"/>
  <c r="GD84" i="1"/>
  <c r="GD85" i="1"/>
  <c r="GD86" i="1"/>
  <c r="GD87" i="1"/>
  <c r="GD88" i="1"/>
  <c r="GD89" i="1"/>
  <c r="GD90" i="1"/>
  <c r="GD91" i="1"/>
  <c r="GD92" i="1"/>
  <c r="GD93" i="1"/>
  <c r="GD94" i="1"/>
  <c r="GD95" i="1"/>
  <c r="GD96" i="1"/>
  <c r="GD97" i="1"/>
  <c r="GD98" i="1"/>
  <c r="GD99" i="1"/>
  <c r="GD100" i="1"/>
  <c r="GD101" i="1"/>
  <c r="GD102" i="1"/>
  <c r="GD103" i="1"/>
  <c r="GD104" i="1"/>
  <c r="GD105" i="1"/>
  <c r="GD106" i="1"/>
  <c r="GD107" i="1"/>
  <c r="GD108" i="1"/>
  <c r="GD109" i="1"/>
  <c r="GD110" i="1"/>
  <c r="GH9" i="1" l="1"/>
  <c r="GI9" i="1"/>
  <c r="GJ9" i="1"/>
  <c r="GK9" i="1"/>
  <c r="GL9" i="1"/>
  <c r="EW12" i="1" l="1"/>
  <c r="EW13" i="1"/>
  <c r="EW14" i="1"/>
  <c r="EW15" i="1"/>
  <c r="EW16" i="1"/>
  <c r="EW17" i="1"/>
  <c r="EW18" i="1"/>
  <c r="EW19" i="1"/>
  <c r="EW20" i="1"/>
  <c r="EW21" i="1"/>
  <c r="EW22" i="1"/>
  <c r="EW23" i="1"/>
  <c r="EW24" i="1"/>
  <c r="EW25" i="1"/>
  <c r="EW26" i="1"/>
  <c r="EW27" i="1"/>
  <c r="EW28" i="1"/>
  <c r="EW29" i="1"/>
  <c r="EW30" i="1"/>
  <c r="EW31" i="1"/>
  <c r="EW32" i="1"/>
  <c r="EW33" i="1"/>
  <c r="EW34" i="1"/>
  <c r="EW35" i="1"/>
  <c r="EW36" i="1"/>
  <c r="EW37" i="1"/>
  <c r="EW38" i="1"/>
  <c r="EW39" i="1"/>
  <c r="EW40" i="1"/>
  <c r="EW41" i="1"/>
  <c r="EW42" i="1"/>
  <c r="EW43" i="1"/>
  <c r="EW44" i="1"/>
  <c r="EW45" i="1"/>
  <c r="EW46" i="1"/>
  <c r="EW47" i="1"/>
  <c r="EW48" i="1"/>
  <c r="EW49" i="1"/>
  <c r="EW50" i="1"/>
  <c r="EW51" i="1"/>
  <c r="EW52" i="1"/>
  <c r="EW53" i="1"/>
  <c r="EW54" i="1"/>
  <c r="EW55" i="1"/>
  <c r="EW56" i="1"/>
  <c r="EW57" i="1"/>
  <c r="EW58" i="1"/>
  <c r="EW59" i="1"/>
  <c r="EW60" i="1"/>
  <c r="EW61" i="1"/>
  <c r="EW62" i="1"/>
  <c r="EW63" i="1"/>
  <c r="EW64" i="1"/>
  <c r="EW65" i="1"/>
  <c r="EW66" i="1"/>
  <c r="EW67" i="1"/>
  <c r="EW68" i="1"/>
  <c r="EW69" i="1"/>
  <c r="EW70" i="1"/>
  <c r="EW71" i="1"/>
  <c r="EW72" i="1"/>
  <c r="EW73" i="1"/>
  <c r="EW74" i="1"/>
  <c r="EW75" i="1"/>
  <c r="EW76" i="1"/>
  <c r="EW77" i="1"/>
  <c r="EW78" i="1"/>
  <c r="EW79" i="1"/>
  <c r="EW80" i="1"/>
  <c r="EW81" i="1"/>
  <c r="EW82" i="1"/>
  <c r="EW83" i="1"/>
  <c r="EW84" i="1"/>
  <c r="EW85" i="1"/>
  <c r="EW86" i="1"/>
  <c r="EW87" i="1"/>
  <c r="EW88" i="1"/>
  <c r="EW89" i="1"/>
  <c r="EW90" i="1"/>
  <c r="EW91" i="1"/>
  <c r="EW92" i="1"/>
  <c r="EW93" i="1"/>
  <c r="EW94" i="1"/>
  <c r="EW95" i="1"/>
  <c r="EW96" i="1"/>
  <c r="EW97" i="1"/>
  <c r="EW98" i="1"/>
  <c r="EW99" i="1"/>
  <c r="EW100" i="1"/>
  <c r="EW101" i="1"/>
  <c r="EW102" i="1"/>
  <c r="EW103" i="1"/>
  <c r="EW104" i="1"/>
  <c r="EW105" i="1"/>
  <c r="EW106" i="1"/>
  <c r="EW107" i="1"/>
  <c r="EW108" i="1"/>
  <c r="EW109" i="1"/>
  <c r="EW110" i="1"/>
  <c r="EW11" i="1"/>
  <c r="CK12" i="1" l="1"/>
  <c r="CK13" i="1"/>
  <c r="CK14" i="1"/>
  <c r="CK15" i="1"/>
  <c r="CK16" i="1"/>
  <c r="CK17" i="1"/>
  <c r="CK18" i="1"/>
  <c r="CK19" i="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46" i="1"/>
  <c r="CK47" i="1"/>
  <c r="CK48" i="1"/>
  <c r="CK49" i="1"/>
  <c r="CK50" i="1"/>
  <c r="CK51" i="1"/>
  <c r="CK52" i="1"/>
  <c r="CK53" i="1"/>
  <c r="CK54" i="1"/>
  <c r="CK55" i="1"/>
  <c r="CK56" i="1"/>
  <c r="CK57" i="1"/>
  <c r="CK58" i="1"/>
  <c r="CK59" i="1"/>
  <c r="CK60" i="1"/>
  <c r="CK61" i="1"/>
  <c r="CK62" i="1"/>
  <c r="CK63" i="1"/>
  <c r="CK64" i="1"/>
  <c r="CK65" i="1"/>
  <c r="CK66" i="1"/>
  <c r="CK67" i="1"/>
  <c r="CK68" i="1"/>
  <c r="CK69" i="1"/>
  <c r="CK70" i="1"/>
  <c r="CK71" i="1"/>
  <c r="CK72" i="1"/>
  <c r="CK73" i="1"/>
  <c r="CK74" i="1"/>
  <c r="CK75" i="1"/>
  <c r="CK76" i="1"/>
  <c r="CK77" i="1"/>
  <c r="CK78" i="1"/>
  <c r="CK79" i="1"/>
  <c r="CK80" i="1"/>
  <c r="CK81" i="1"/>
  <c r="CK82" i="1"/>
  <c r="CK83" i="1"/>
  <c r="CK84" i="1"/>
  <c r="CK85" i="1"/>
  <c r="CK86" i="1"/>
  <c r="CK87" i="1"/>
  <c r="CK88" i="1"/>
  <c r="CK89" i="1"/>
  <c r="CK90" i="1"/>
  <c r="CK91" i="1"/>
  <c r="CK92" i="1"/>
  <c r="CK93" i="1"/>
  <c r="CK94" i="1"/>
  <c r="CK95" i="1"/>
  <c r="CK96" i="1"/>
  <c r="CK97" i="1"/>
  <c r="CK98" i="1"/>
  <c r="CK99" i="1"/>
  <c r="CK100" i="1"/>
  <c r="CK101" i="1"/>
  <c r="CK102" i="1"/>
  <c r="CK103" i="1"/>
  <c r="CK104" i="1"/>
  <c r="CK105" i="1"/>
  <c r="CK106" i="1"/>
  <c r="CK107" i="1"/>
  <c r="CK108" i="1"/>
  <c r="CK109" i="1"/>
  <c r="CK110" i="1"/>
  <c r="GD11" i="1"/>
  <c r="GU12" i="1"/>
  <c r="GU13" i="1"/>
  <c r="GU14" i="1"/>
  <c r="GU15" i="1"/>
  <c r="GU16" i="1"/>
  <c r="GU17" i="1"/>
  <c r="GU18" i="1"/>
  <c r="GU19" i="1"/>
  <c r="GU20" i="1"/>
  <c r="GU21" i="1"/>
  <c r="GU22" i="1"/>
  <c r="GU23" i="1"/>
  <c r="GU24" i="1"/>
  <c r="GU25" i="1"/>
  <c r="GU26" i="1"/>
  <c r="GU27" i="1"/>
  <c r="GU28" i="1"/>
  <c r="GU29" i="1"/>
  <c r="GU30" i="1"/>
  <c r="GU31" i="1"/>
  <c r="GU32" i="1"/>
  <c r="GU33" i="1"/>
  <c r="GU34" i="1"/>
  <c r="GU35" i="1"/>
  <c r="GU36" i="1"/>
  <c r="GU37" i="1"/>
  <c r="GU38" i="1"/>
  <c r="GU39" i="1"/>
  <c r="GU40" i="1"/>
  <c r="GU41" i="1"/>
  <c r="GU42" i="1"/>
  <c r="GU43" i="1"/>
  <c r="GU44" i="1"/>
  <c r="GU45" i="1"/>
  <c r="GU46" i="1"/>
  <c r="GU47" i="1"/>
  <c r="GU48" i="1"/>
  <c r="GU49" i="1"/>
  <c r="GU50" i="1"/>
  <c r="GU51" i="1"/>
  <c r="GU52" i="1"/>
  <c r="GU53" i="1"/>
  <c r="GU54" i="1"/>
  <c r="GU55" i="1"/>
  <c r="GU56" i="1"/>
  <c r="GU57" i="1"/>
  <c r="GU58" i="1"/>
  <c r="GU59" i="1"/>
  <c r="GU60" i="1"/>
  <c r="GU61" i="1"/>
  <c r="GU62" i="1"/>
  <c r="GU63" i="1"/>
  <c r="GU64" i="1"/>
  <c r="GU65" i="1"/>
  <c r="GU66" i="1"/>
  <c r="GU67" i="1"/>
  <c r="GU68" i="1"/>
  <c r="GU69" i="1"/>
  <c r="GU70" i="1"/>
  <c r="GU71" i="1"/>
  <c r="GU72" i="1"/>
  <c r="GU73" i="1"/>
  <c r="GU74" i="1"/>
  <c r="GU75" i="1"/>
  <c r="GU76" i="1"/>
  <c r="GU77" i="1"/>
  <c r="GU78" i="1"/>
  <c r="GU79" i="1"/>
  <c r="GU80" i="1"/>
  <c r="GU81" i="1"/>
  <c r="GU82" i="1"/>
  <c r="GU83" i="1"/>
  <c r="GU84" i="1"/>
  <c r="GU85" i="1"/>
  <c r="GU86" i="1"/>
  <c r="GU87" i="1"/>
  <c r="GU88" i="1"/>
  <c r="GU89" i="1"/>
  <c r="GU90" i="1"/>
  <c r="GU91" i="1"/>
  <c r="GU92" i="1"/>
  <c r="GU93" i="1"/>
  <c r="GU94" i="1"/>
  <c r="GU95" i="1"/>
  <c r="GU96" i="1"/>
  <c r="GU97" i="1"/>
  <c r="GU98" i="1"/>
  <c r="GU99" i="1"/>
  <c r="GU100" i="1"/>
  <c r="GU101" i="1"/>
  <c r="GU102" i="1"/>
  <c r="GU103" i="1"/>
  <c r="GU104" i="1"/>
  <c r="GU105" i="1"/>
  <c r="GU106" i="1"/>
  <c r="GU107" i="1"/>
  <c r="GU108" i="1"/>
  <c r="GU109" i="1"/>
  <c r="GU110" i="1"/>
  <c r="GU11" i="1"/>
  <c r="GF9" i="1"/>
  <c r="GG9" i="1"/>
  <c r="GD9" i="1"/>
  <c r="EV12" i="1" l="1"/>
  <c r="EV13" i="1"/>
  <c r="EV14" i="1"/>
  <c r="EV15" i="1"/>
  <c r="EV16" i="1"/>
  <c r="EV17" i="1"/>
  <c r="EV18" i="1"/>
  <c r="EV19" i="1"/>
  <c r="EV20" i="1"/>
  <c r="EV21" i="1"/>
  <c r="EV22" i="1"/>
  <c r="EV23" i="1"/>
  <c r="EV24" i="1"/>
  <c r="EV25" i="1"/>
  <c r="EV26" i="1"/>
  <c r="EV27" i="1"/>
  <c r="EV28" i="1"/>
  <c r="EV29" i="1"/>
  <c r="EV30" i="1"/>
  <c r="EV31" i="1"/>
  <c r="EV32" i="1"/>
  <c r="EV33" i="1"/>
  <c r="EV34" i="1"/>
  <c r="EV35" i="1"/>
  <c r="EV36" i="1"/>
  <c r="EV37" i="1"/>
  <c r="EV38" i="1"/>
  <c r="EV39" i="1"/>
  <c r="EV40" i="1"/>
  <c r="EV41" i="1"/>
  <c r="EV42" i="1"/>
  <c r="EV43" i="1"/>
  <c r="EV44" i="1"/>
  <c r="EV45" i="1"/>
  <c r="EV46" i="1"/>
  <c r="EV47" i="1"/>
  <c r="EV48" i="1"/>
  <c r="EV49" i="1"/>
  <c r="EV50" i="1"/>
  <c r="EV51" i="1"/>
  <c r="EV52" i="1"/>
  <c r="EV53" i="1"/>
  <c r="EV54" i="1"/>
  <c r="EV55" i="1"/>
  <c r="EV56" i="1"/>
  <c r="EV57" i="1"/>
  <c r="EV58" i="1"/>
  <c r="EV59" i="1"/>
  <c r="EV60" i="1"/>
  <c r="EV61" i="1"/>
  <c r="EV62" i="1"/>
  <c r="EV63" i="1"/>
  <c r="EV64" i="1"/>
  <c r="EV65" i="1"/>
  <c r="EV66" i="1"/>
  <c r="EV67" i="1"/>
  <c r="EV68" i="1"/>
  <c r="EV69" i="1"/>
  <c r="EV70" i="1"/>
  <c r="EV71" i="1"/>
  <c r="EV72" i="1"/>
  <c r="EV73" i="1"/>
  <c r="EV74" i="1"/>
  <c r="EV75" i="1"/>
  <c r="EV76" i="1"/>
  <c r="EV77" i="1"/>
  <c r="EV78" i="1"/>
  <c r="EV79" i="1"/>
  <c r="EV80" i="1"/>
  <c r="EV81" i="1"/>
  <c r="EV82" i="1"/>
  <c r="EV83" i="1"/>
  <c r="EV84" i="1"/>
  <c r="EV85" i="1"/>
  <c r="EV86" i="1"/>
  <c r="EV87" i="1"/>
  <c r="EV88" i="1"/>
  <c r="EV89" i="1"/>
  <c r="EV90" i="1"/>
  <c r="EV91" i="1"/>
  <c r="EV92" i="1"/>
  <c r="EV93" i="1"/>
  <c r="EV94" i="1"/>
  <c r="EV95" i="1"/>
  <c r="EV96" i="1"/>
  <c r="EV97" i="1"/>
  <c r="EV98" i="1"/>
  <c r="EV99" i="1"/>
  <c r="EV100" i="1"/>
  <c r="EV101" i="1"/>
  <c r="EV102" i="1"/>
  <c r="EV103" i="1"/>
  <c r="EV104" i="1"/>
  <c r="EV105" i="1"/>
  <c r="EV106" i="1"/>
  <c r="EV107" i="1"/>
  <c r="EV108" i="1"/>
  <c r="EV109" i="1"/>
  <c r="EV110" i="1"/>
  <c r="EV11" i="1"/>
  <c r="HB12" i="1"/>
  <c r="HB13" i="1"/>
  <c r="HB14" i="1"/>
  <c r="HB15" i="1"/>
  <c r="HB16" i="1"/>
  <c r="HB17" i="1"/>
  <c r="HB18" i="1"/>
  <c r="HB19" i="1"/>
  <c r="HB20" i="1"/>
  <c r="HB21" i="1"/>
  <c r="HB22" i="1"/>
  <c r="HB23" i="1"/>
  <c r="HB24" i="1"/>
  <c r="HB25" i="1"/>
  <c r="HB26" i="1"/>
  <c r="HB27" i="1"/>
  <c r="HB28" i="1"/>
  <c r="HB29" i="1"/>
  <c r="HB30" i="1"/>
  <c r="HB31" i="1"/>
  <c r="HB32" i="1"/>
  <c r="HB33" i="1"/>
  <c r="HB34" i="1"/>
  <c r="HB35" i="1"/>
  <c r="HB36" i="1"/>
  <c r="HB37" i="1"/>
  <c r="HB38" i="1"/>
  <c r="HB39" i="1"/>
  <c r="HB40" i="1"/>
  <c r="HB41" i="1"/>
  <c r="HB42" i="1"/>
  <c r="HB43" i="1"/>
  <c r="HB44" i="1"/>
  <c r="HB45" i="1"/>
  <c r="HB46" i="1"/>
  <c r="HB47" i="1"/>
  <c r="HB48" i="1"/>
  <c r="HB49" i="1"/>
  <c r="HB50" i="1"/>
  <c r="HB51" i="1"/>
  <c r="HB52" i="1"/>
  <c r="HB53" i="1"/>
  <c r="HB54" i="1"/>
  <c r="HB55" i="1"/>
  <c r="HB56" i="1"/>
  <c r="HB57" i="1"/>
  <c r="HB58" i="1"/>
  <c r="HB59" i="1"/>
  <c r="HB60" i="1"/>
  <c r="HB61" i="1"/>
  <c r="HB62" i="1"/>
  <c r="HB63" i="1"/>
  <c r="HB64" i="1"/>
  <c r="HB65" i="1"/>
  <c r="HB66" i="1"/>
  <c r="HB67" i="1"/>
  <c r="HB68" i="1"/>
  <c r="HB69" i="1"/>
  <c r="HB70" i="1"/>
  <c r="HB71" i="1"/>
  <c r="HB72" i="1"/>
  <c r="HB73" i="1"/>
  <c r="HB74" i="1"/>
  <c r="HB75" i="1"/>
  <c r="HB76" i="1"/>
  <c r="HB77" i="1"/>
  <c r="HB78" i="1"/>
  <c r="HB79" i="1"/>
  <c r="HB80" i="1"/>
  <c r="HB81" i="1"/>
  <c r="HB82" i="1"/>
  <c r="HB83" i="1"/>
  <c r="HB84" i="1"/>
  <c r="HB85" i="1"/>
  <c r="HB86" i="1"/>
  <c r="HB87" i="1"/>
  <c r="HB88" i="1"/>
  <c r="HB89" i="1"/>
  <c r="HB90" i="1"/>
  <c r="HB91" i="1"/>
  <c r="HB92" i="1"/>
  <c r="HB93" i="1"/>
  <c r="HB94" i="1"/>
  <c r="HB95" i="1"/>
  <c r="HB96" i="1"/>
  <c r="HB97" i="1"/>
  <c r="HB98" i="1"/>
  <c r="HB99" i="1"/>
  <c r="HB100" i="1"/>
  <c r="HB101" i="1"/>
  <c r="HB102" i="1"/>
  <c r="HB103" i="1"/>
  <c r="HB104" i="1"/>
  <c r="HB105" i="1"/>
  <c r="HB106" i="1"/>
  <c r="HB107" i="1"/>
  <c r="HB108" i="1"/>
  <c r="HB109" i="1"/>
  <c r="HB110" i="1"/>
  <c r="HB11" i="1"/>
  <c r="GZ12" i="1" l="1"/>
  <c r="GZ13" i="1"/>
  <c r="GZ14" i="1"/>
  <c r="GZ15" i="1"/>
  <c r="GZ16" i="1"/>
  <c r="GZ17" i="1"/>
  <c r="GZ18" i="1"/>
  <c r="GZ19" i="1"/>
  <c r="GZ20" i="1"/>
  <c r="GZ21" i="1"/>
  <c r="GZ22" i="1"/>
  <c r="GZ23" i="1"/>
  <c r="GZ24" i="1"/>
  <c r="GZ25" i="1"/>
  <c r="GZ26" i="1"/>
  <c r="GZ27" i="1"/>
  <c r="GZ28" i="1"/>
  <c r="GZ29" i="1"/>
  <c r="GZ30" i="1"/>
  <c r="GZ31" i="1"/>
  <c r="GZ32" i="1"/>
  <c r="GZ33" i="1"/>
  <c r="GZ34" i="1"/>
  <c r="GZ35" i="1"/>
  <c r="GZ36" i="1"/>
  <c r="GZ37" i="1"/>
  <c r="GZ38" i="1"/>
  <c r="GZ39" i="1"/>
  <c r="GZ40" i="1"/>
  <c r="GZ41" i="1"/>
  <c r="GZ42" i="1"/>
  <c r="GZ43" i="1"/>
  <c r="GZ44" i="1"/>
  <c r="GZ45" i="1"/>
  <c r="GZ46" i="1"/>
  <c r="GZ47" i="1"/>
  <c r="GZ48" i="1"/>
  <c r="GZ49" i="1"/>
  <c r="GZ50" i="1"/>
  <c r="GZ51" i="1"/>
  <c r="GZ52" i="1"/>
  <c r="GZ53" i="1"/>
  <c r="GZ54" i="1"/>
  <c r="GZ55" i="1"/>
  <c r="GZ56" i="1"/>
  <c r="GZ57" i="1"/>
  <c r="GZ58" i="1"/>
  <c r="GZ59" i="1"/>
  <c r="GZ60" i="1"/>
  <c r="GZ61" i="1"/>
  <c r="GZ62" i="1"/>
  <c r="GZ63" i="1"/>
  <c r="GZ64" i="1"/>
  <c r="GZ65" i="1"/>
  <c r="GZ66" i="1"/>
  <c r="GZ67" i="1"/>
  <c r="GZ68" i="1"/>
  <c r="GZ69" i="1"/>
  <c r="GZ70" i="1"/>
  <c r="GZ71" i="1"/>
  <c r="GZ72" i="1"/>
  <c r="GZ73" i="1"/>
  <c r="GZ74" i="1"/>
  <c r="GZ75" i="1"/>
  <c r="GZ76" i="1"/>
  <c r="GZ77" i="1"/>
  <c r="GZ78" i="1"/>
  <c r="GZ79" i="1"/>
  <c r="GZ80" i="1"/>
  <c r="GZ81" i="1"/>
  <c r="GZ82" i="1"/>
  <c r="GZ83" i="1"/>
  <c r="GZ84" i="1"/>
  <c r="GZ85" i="1"/>
  <c r="GZ86" i="1"/>
  <c r="GZ87" i="1"/>
  <c r="GZ88" i="1"/>
  <c r="GZ89" i="1"/>
  <c r="GZ90" i="1"/>
  <c r="GZ91" i="1"/>
  <c r="GZ92" i="1"/>
  <c r="GZ93" i="1"/>
  <c r="GZ94" i="1"/>
  <c r="GZ95" i="1"/>
  <c r="GZ96" i="1"/>
  <c r="GZ97" i="1"/>
  <c r="GZ98" i="1"/>
  <c r="GZ99" i="1"/>
  <c r="GZ100" i="1"/>
  <c r="GZ101" i="1"/>
  <c r="GZ102" i="1"/>
  <c r="GZ103" i="1"/>
  <c r="GZ104" i="1"/>
  <c r="GZ105" i="1"/>
  <c r="GZ106" i="1"/>
  <c r="GZ107" i="1"/>
  <c r="GZ108" i="1"/>
  <c r="GZ109" i="1"/>
  <c r="GZ110" i="1"/>
  <c r="GZ11" i="1"/>
  <c r="GY12" i="1"/>
  <c r="GY13" i="1"/>
  <c r="GY14" i="1"/>
  <c r="GY15" i="1"/>
  <c r="GY16" i="1"/>
  <c r="GY17" i="1"/>
  <c r="GY18" i="1"/>
  <c r="GY19" i="1"/>
  <c r="GY20" i="1"/>
  <c r="GY21" i="1"/>
  <c r="GY22" i="1"/>
  <c r="GY23" i="1"/>
  <c r="GY24" i="1"/>
  <c r="GY25" i="1"/>
  <c r="GY26" i="1"/>
  <c r="GY27" i="1"/>
  <c r="GY28" i="1"/>
  <c r="GY29" i="1"/>
  <c r="GY30" i="1"/>
  <c r="GY31" i="1"/>
  <c r="GY32" i="1"/>
  <c r="GY33" i="1"/>
  <c r="GY34" i="1"/>
  <c r="GY35" i="1"/>
  <c r="GY36" i="1"/>
  <c r="GY37" i="1"/>
  <c r="GY38" i="1"/>
  <c r="GY39" i="1"/>
  <c r="GY40" i="1"/>
  <c r="GY41" i="1"/>
  <c r="GY42" i="1"/>
  <c r="GY43" i="1"/>
  <c r="GY44" i="1"/>
  <c r="GY45" i="1"/>
  <c r="GY46" i="1"/>
  <c r="GY47" i="1"/>
  <c r="GY48" i="1"/>
  <c r="GY49" i="1"/>
  <c r="GY50" i="1"/>
  <c r="GY51" i="1"/>
  <c r="GY52" i="1"/>
  <c r="GY53" i="1"/>
  <c r="GY54" i="1"/>
  <c r="GY55" i="1"/>
  <c r="GY56" i="1"/>
  <c r="GY57" i="1"/>
  <c r="GY58" i="1"/>
  <c r="GY59" i="1"/>
  <c r="GY60" i="1"/>
  <c r="GY61" i="1"/>
  <c r="GY62" i="1"/>
  <c r="GY63" i="1"/>
  <c r="GY64" i="1"/>
  <c r="GY65" i="1"/>
  <c r="GY66" i="1"/>
  <c r="GY67" i="1"/>
  <c r="GY68" i="1"/>
  <c r="GY69" i="1"/>
  <c r="GY70" i="1"/>
  <c r="GY71" i="1"/>
  <c r="GY72" i="1"/>
  <c r="GY73" i="1"/>
  <c r="GY74" i="1"/>
  <c r="GY75" i="1"/>
  <c r="GY76" i="1"/>
  <c r="GY77" i="1"/>
  <c r="GY78" i="1"/>
  <c r="GY79" i="1"/>
  <c r="GY80" i="1"/>
  <c r="GY81" i="1"/>
  <c r="GY82" i="1"/>
  <c r="GY83" i="1"/>
  <c r="GY84" i="1"/>
  <c r="GY85" i="1"/>
  <c r="GY86" i="1"/>
  <c r="GY87" i="1"/>
  <c r="GY88" i="1"/>
  <c r="GY89" i="1"/>
  <c r="GY90" i="1"/>
  <c r="GY91" i="1"/>
  <c r="GY92" i="1"/>
  <c r="GY93" i="1"/>
  <c r="GY94" i="1"/>
  <c r="GY95" i="1"/>
  <c r="GY96" i="1"/>
  <c r="GY97" i="1"/>
  <c r="GY98" i="1"/>
  <c r="GY99" i="1"/>
  <c r="GY100" i="1"/>
  <c r="GY101" i="1"/>
  <c r="GY102" i="1"/>
  <c r="GY103" i="1"/>
  <c r="GY104" i="1"/>
  <c r="GY105" i="1"/>
  <c r="GY106" i="1"/>
  <c r="GY107" i="1"/>
  <c r="GY108" i="1"/>
  <c r="GY109" i="1"/>
  <c r="GY110" i="1"/>
  <c r="GY11" i="1"/>
  <c r="DC12" i="1" l="1"/>
  <c r="DC13" i="1"/>
  <c r="DC14" i="1"/>
  <c r="DC15" i="1"/>
  <c r="DC16" i="1"/>
  <c r="DC17" i="1"/>
  <c r="DC18" i="1"/>
  <c r="DC19" i="1"/>
  <c r="DC20" i="1"/>
  <c r="DC21" i="1"/>
  <c r="DC22" i="1"/>
  <c r="DC23" i="1"/>
  <c r="DC24" i="1"/>
  <c r="DC25" i="1"/>
  <c r="DC26" i="1"/>
  <c r="DC27" i="1"/>
  <c r="DC28" i="1"/>
  <c r="DC29" i="1"/>
  <c r="DC30" i="1"/>
  <c r="DC31" i="1"/>
  <c r="DC32" i="1"/>
  <c r="DC33" i="1"/>
  <c r="DC34" i="1"/>
  <c r="DC35" i="1"/>
  <c r="DC36" i="1"/>
  <c r="DC37" i="1"/>
  <c r="DC38" i="1"/>
  <c r="DC39" i="1"/>
  <c r="DC40" i="1"/>
  <c r="DC41" i="1"/>
  <c r="DC42" i="1"/>
  <c r="DC43" i="1"/>
  <c r="DC44" i="1"/>
  <c r="DC45" i="1"/>
  <c r="DC46" i="1"/>
  <c r="DC47" i="1"/>
  <c r="DC48" i="1"/>
  <c r="DC49" i="1"/>
  <c r="DC50" i="1"/>
  <c r="DC51" i="1"/>
  <c r="DC52" i="1"/>
  <c r="DC53" i="1"/>
  <c r="DC54" i="1"/>
  <c r="DC55" i="1"/>
  <c r="DC56" i="1"/>
  <c r="DC57" i="1"/>
  <c r="DC58" i="1"/>
  <c r="DC59" i="1"/>
  <c r="DC60" i="1"/>
  <c r="DC61" i="1"/>
  <c r="DC62" i="1"/>
  <c r="DC63" i="1"/>
  <c r="DC64" i="1"/>
  <c r="DC65" i="1"/>
  <c r="DC66" i="1"/>
  <c r="DC67" i="1"/>
  <c r="DC68" i="1"/>
  <c r="DC69" i="1"/>
  <c r="DC70" i="1"/>
  <c r="DC71" i="1"/>
  <c r="DC72" i="1"/>
  <c r="DC73" i="1"/>
  <c r="DC74" i="1"/>
  <c r="DC75" i="1"/>
  <c r="DC76" i="1"/>
  <c r="DC77" i="1"/>
  <c r="DC78" i="1"/>
  <c r="DC79" i="1"/>
  <c r="DC80" i="1"/>
  <c r="DC81" i="1"/>
  <c r="DC82" i="1"/>
  <c r="DC83" i="1"/>
  <c r="DC84" i="1"/>
  <c r="DC85" i="1"/>
  <c r="DC86" i="1"/>
  <c r="DC87" i="1"/>
  <c r="DC88" i="1"/>
  <c r="DC89" i="1"/>
  <c r="DC90" i="1"/>
  <c r="DC91" i="1"/>
  <c r="DC92" i="1"/>
  <c r="DC93" i="1"/>
  <c r="DC94" i="1"/>
  <c r="DC95" i="1"/>
  <c r="DC96" i="1"/>
  <c r="DC97" i="1"/>
  <c r="DC98" i="1"/>
  <c r="DC99" i="1"/>
  <c r="DC100" i="1"/>
  <c r="DC101" i="1"/>
  <c r="DC102" i="1"/>
  <c r="DC103" i="1"/>
  <c r="DC104" i="1"/>
  <c r="DC105" i="1"/>
  <c r="DC106" i="1"/>
  <c r="DC107" i="1"/>
  <c r="DC108" i="1"/>
  <c r="DC109" i="1"/>
  <c r="DC110" i="1"/>
  <c r="DC11" i="1"/>
  <c r="EJ28" i="1" l="1"/>
  <c r="EJ29" i="1"/>
  <c r="EJ30" i="1"/>
  <c r="EJ31" i="1"/>
  <c r="EJ32" i="1"/>
  <c r="EJ33" i="1"/>
  <c r="EJ34" i="1"/>
  <c r="EJ35" i="1"/>
  <c r="EJ36" i="1"/>
  <c r="EJ37" i="1"/>
  <c r="EJ38" i="1"/>
  <c r="EJ39" i="1"/>
  <c r="EJ40" i="1"/>
  <c r="EJ41" i="1"/>
  <c r="EJ42" i="1"/>
  <c r="EJ43" i="1"/>
  <c r="EJ44" i="1"/>
  <c r="EJ45" i="1"/>
  <c r="EJ46" i="1"/>
  <c r="EJ47" i="1"/>
  <c r="EJ48" i="1"/>
  <c r="EJ49" i="1"/>
  <c r="EJ50" i="1"/>
  <c r="EJ51" i="1"/>
  <c r="EJ52" i="1"/>
  <c r="EJ53" i="1"/>
  <c r="EJ54" i="1"/>
  <c r="EJ55" i="1"/>
  <c r="EJ56" i="1"/>
  <c r="EJ57" i="1"/>
  <c r="EJ58" i="1"/>
  <c r="EJ59" i="1"/>
  <c r="EJ60" i="1"/>
  <c r="EJ61" i="1"/>
  <c r="EJ62" i="1"/>
  <c r="EJ63" i="1"/>
  <c r="EJ64" i="1"/>
  <c r="EJ65" i="1"/>
  <c r="EJ66" i="1"/>
  <c r="EJ67" i="1"/>
  <c r="EJ69" i="1"/>
  <c r="EJ70" i="1"/>
  <c r="EJ71" i="1"/>
  <c r="EJ72" i="1"/>
  <c r="EJ73" i="1"/>
  <c r="EJ74" i="1"/>
  <c r="EJ75" i="1"/>
  <c r="EJ76" i="1"/>
  <c r="EJ77" i="1"/>
  <c r="EJ78" i="1"/>
  <c r="EJ79" i="1"/>
  <c r="EJ80" i="1"/>
  <c r="EJ81" i="1"/>
  <c r="EJ82" i="1"/>
  <c r="EJ83" i="1"/>
  <c r="EJ84" i="1"/>
  <c r="EJ85" i="1"/>
  <c r="EJ86" i="1"/>
  <c r="EJ87" i="1"/>
  <c r="EJ88" i="1"/>
  <c r="EJ89" i="1"/>
  <c r="EJ90" i="1"/>
  <c r="EJ91" i="1"/>
  <c r="EJ92" i="1"/>
  <c r="EJ93" i="1"/>
  <c r="EJ94" i="1"/>
  <c r="EJ95" i="1"/>
  <c r="EJ96" i="1"/>
  <c r="EJ97" i="1"/>
  <c r="EJ98" i="1"/>
  <c r="EJ99" i="1"/>
  <c r="EJ100" i="1"/>
  <c r="EJ101" i="1"/>
  <c r="EJ102" i="1"/>
  <c r="EJ104" i="1"/>
  <c r="EJ105" i="1"/>
  <c r="EJ106" i="1"/>
  <c r="EJ107" i="1"/>
  <c r="EJ108" i="1"/>
  <c r="EJ109" i="1"/>
  <c r="EJ110" i="1"/>
  <c r="GX19" i="1"/>
  <c r="EJ19" i="1" s="1"/>
  <c r="GX20" i="1"/>
  <c r="EJ20" i="1" s="1"/>
  <c r="GX21" i="1"/>
  <c r="EJ21" i="1"/>
  <c r="GX22" i="1"/>
  <c r="EJ22" i="1"/>
  <c r="GX23" i="1"/>
  <c r="EJ23" i="1" s="1"/>
  <c r="GX24" i="1"/>
  <c r="EJ24" i="1" s="1"/>
  <c r="GX25" i="1"/>
  <c r="EJ25" i="1" s="1"/>
  <c r="GX26" i="1"/>
  <c r="EJ26" i="1" s="1"/>
  <c r="GX27" i="1"/>
  <c r="EJ27" i="1" s="1"/>
  <c r="GX28" i="1"/>
  <c r="GX29" i="1"/>
  <c r="GX30" i="1"/>
  <c r="GX31" i="1"/>
  <c r="GX32" i="1"/>
  <c r="GX33" i="1"/>
  <c r="GX34" i="1"/>
  <c r="GX35" i="1"/>
  <c r="GX36" i="1"/>
  <c r="GX37" i="1"/>
  <c r="GX38" i="1"/>
  <c r="GX39" i="1"/>
  <c r="GX40" i="1"/>
  <c r="GX41" i="1"/>
  <c r="GX42" i="1"/>
  <c r="GX43" i="1"/>
  <c r="GX44" i="1"/>
  <c r="GX45" i="1"/>
  <c r="GX46" i="1"/>
  <c r="GX47" i="1"/>
  <c r="GX48" i="1"/>
  <c r="GX49" i="1"/>
  <c r="GX50" i="1"/>
  <c r="GX51" i="1"/>
  <c r="GX52" i="1"/>
  <c r="GX53" i="1"/>
  <c r="GX54" i="1"/>
  <c r="GX55" i="1"/>
  <c r="GX56" i="1"/>
  <c r="GX57" i="1"/>
  <c r="GX58" i="1"/>
  <c r="GX59" i="1"/>
  <c r="GX60" i="1"/>
  <c r="GX61" i="1"/>
  <c r="GX62" i="1"/>
  <c r="GX63" i="1"/>
  <c r="GX64" i="1"/>
  <c r="GX65" i="1"/>
  <c r="GX66" i="1"/>
  <c r="GX67" i="1"/>
  <c r="GX68" i="1"/>
  <c r="EJ68" i="1" s="1"/>
  <c r="GX69" i="1"/>
  <c r="GX70" i="1"/>
  <c r="GX71" i="1"/>
  <c r="GX72" i="1"/>
  <c r="GX73" i="1"/>
  <c r="GX74" i="1"/>
  <c r="GX75" i="1"/>
  <c r="GX76" i="1"/>
  <c r="GX77" i="1"/>
  <c r="GX78" i="1"/>
  <c r="GX79" i="1"/>
  <c r="GX80" i="1"/>
  <c r="GX81" i="1"/>
  <c r="GX82" i="1"/>
  <c r="GX83" i="1"/>
  <c r="GX84" i="1"/>
  <c r="GX85" i="1"/>
  <c r="GX86" i="1"/>
  <c r="GX87" i="1"/>
  <c r="GX88" i="1"/>
  <c r="GX89" i="1"/>
  <c r="GX90" i="1"/>
  <c r="GX91" i="1"/>
  <c r="GX92" i="1"/>
  <c r="GX93" i="1"/>
  <c r="GX94" i="1"/>
  <c r="GX95" i="1"/>
  <c r="GX96" i="1"/>
  <c r="GX97" i="1"/>
  <c r="GX98" i="1"/>
  <c r="GX99" i="1"/>
  <c r="GX100" i="1"/>
  <c r="GX101" i="1"/>
  <c r="GX102" i="1"/>
  <c r="GX103" i="1"/>
  <c r="EJ103" i="1" s="1"/>
  <c r="GX104" i="1"/>
  <c r="GX105" i="1"/>
  <c r="GX106" i="1"/>
  <c r="GX107" i="1"/>
  <c r="GX108" i="1"/>
  <c r="GX109" i="1"/>
  <c r="GX110" i="1"/>
  <c r="EJ18" i="1"/>
  <c r="EJ12" i="1"/>
  <c r="EJ14" i="1"/>
  <c r="EJ15" i="1"/>
  <c r="EJ16" i="1"/>
  <c r="GX12" i="1"/>
  <c r="GX13" i="1"/>
  <c r="EJ13" i="1" s="1"/>
  <c r="GX14" i="1"/>
  <c r="GX15" i="1"/>
  <c r="GX16" i="1"/>
  <c r="GX17" i="1"/>
  <c r="EJ17" i="1" s="1"/>
  <c r="GX18" i="1"/>
  <c r="GX11" i="1"/>
  <c r="EJ11" i="1" s="1"/>
  <c r="EE12" i="1"/>
  <c r="EE13" i="1"/>
  <c r="EE14" i="1"/>
  <c r="EE15" i="1"/>
  <c r="EE16" i="1"/>
  <c r="EE17" i="1"/>
  <c r="EE18" i="1"/>
  <c r="EE19" i="1"/>
  <c r="EE20" i="1"/>
  <c r="EE21" i="1"/>
  <c r="EE22" i="1"/>
  <c r="EE23" i="1"/>
  <c r="EE24" i="1"/>
  <c r="EE25" i="1"/>
  <c r="EE26" i="1"/>
  <c r="EE27" i="1"/>
  <c r="EE28" i="1"/>
  <c r="EE29" i="1"/>
  <c r="EE30" i="1"/>
  <c r="EE31" i="1"/>
  <c r="EE32" i="1"/>
  <c r="EE33" i="1"/>
  <c r="EE34" i="1"/>
  <c r="EE35" i="1"/>
  <c r="EE36" i="1"/>
  <c r="EE37" i="1"/>
  <c r="EE38" i="1"/>
  <c r="EE39" i="1"/>
  <c r="EE40" i="1"/>
  <c r="EE41" i="1"/>
  <c r="EE42" i="1"/>
  <c r="EE43" i="1"/>
  <c r="EE44" i="1"/>
  <c r="EE45" i="1"/>
  <c r="EE46" i="1"/>
  <c r="EE47" i="1"/>
  <c r="EE48" i="1"/>
  <c r="EE49" i="1"/>
  <c r="EE50" i="1"/>
  <c r="EE51" i="1"/>
  <c r="EE52" i="1"/>
  <c r="EE53" i="1"/>
  <c r="EE54" i="1"/>
  <c r="EE55" i="1"/>
  <c r="EE56" i="1"/>
  <c r="EE57" i="1"/>
  <c r="EE58" i="1"/>
  <c r="EE59" i="1"/>
  <c r="EE60" i="1"/>
  <c r="EE61" i="1"/>
  <c r="EE62" i="1"/>
  <c r="EE63" i="1"/>
  <c r="EE64" i="1"/>
  <c r="EE65" i="1"/>
  <c r="EE66" i="1"/>
  <c r="EE67" i="1"/>
  <c r="EE68" i="1"/>
  <c r="EE69" i="1"/>
  <c r="EE70" i="1"/>
  <c r="EE71" i="1"/>
  <c r="EE72" i="1"/>
  <c r="EE73" i="1"/>
  <c r="EE74" i="1"/>
  <c r="EE75" i="1"/>
  <c r="EE76" i="1"/>
  <c r="EE77" i="1"/>
  <c r="EE78" i="1"/>
  <c r="EE79" i="1"/>
  <c r="EE80" i="1"/>
  <c r="EE81" i="1"/>
  <c r="EE82" i="1"/>
  <c r="EE83" i="1"/>
  <c r="EE84" i="1"/>
  <c r="EE85" i="1"/>
  <c r="EE86" i="1"/>
  <c r="EE87" i="1"/>
  <c r="EE88" i="1"/>
  <c r="EE89" i="1"/>
  <c r="EE90" i="1"/>
  <c r="EE91" i="1"/>
  <c r="EE92" i="1"/>
  <c r="EE93" i="1"/>
  <c r="EE94" i="1"/>
  <c r="EE95" i="1"/>
  <c r="EE96" i="1"/>
  <c r="EE97" i="1"/>
  <c r="EE98" i="1"/>
  <c r="EE99" i="1"/>
  <c r="EE100" i="1"/>
  <c r="EE101" i="1"/>
  <c r="EE102" i="1"/>
  <c r="EE103" i="1"/>
  <c r="EE104" i="1"/>
  <c r="EE105" i="1"/>
  <c r="EE106" i="1"/>
  <c r="EE107" i="1"/>
  <c r="EE108" i="1"/>
  <c r="EE109" i="1"/>
  <c r="EE110" i="1"/>
  <c r="EE11" i="1"/>
  <c r="DJ12" i="1"/>
  <c r="DJ13" i="1"/>
  <c r="DJ14" i="1"/>
  <c r="DJ15" i="1"/>
  <c r="DJ16" i="1"/>
  <c r="DJ17" i="1"/>
  <c r="DJ18" i="1"/>
  <c r="DJ19" i="1"/>
  <c r="DJ20" i="1"/>
  <c r="DJ21" i="1"/>
  <c r="DJ22" i="1"/>
  <c r="DJ23" i="1"/>
  <c r="DJ24" i="1"/>
  <c r="DJ25" i="1"/>
  <c r="DJ26" i="1"/>
  <c r="DJ27" i="1"/>
  <c r="DJ28" i="1"/>
  <c r="DJ29" i="1"/>
  <c r="DJ30" i="1"/>
  <c r="DJ31" i="1"/>
  <c r="DJ32" i="1"/>
  <c r="DJ33" i="1"/>
  <c r="DJ34" i="1"/>
  <c r="DJ35" i="1"/>
  <c r="DJ36" i="1"/>
  <c r="DJ37" i="1"/>
  <c r="DJ38" i="1"/>
  <c r="DJ39" i="1"/>
  <c r="DJ40" i="1"/>
  <c r="DJ41" i="1"/>
  <c r="DJ42" i="1"/>
  <c r="DJ43" i="1"/>
  <c r="DJ44" i="1"/>
  <c r="DJ45" i="1"/>
  <c r="DJ46" i="1"/>
  <c r="DJ47" i="1"/>
  <c r="DJ48" i="1"/>
  <c r="DJ49" i="1"/>
  <c r="DJ50" i="1"/>
  <c r="DJ51" i="1"/>
  <c r="DJ52" i="1"/>
  <c r="DJ53" i="1"/>
  <c r="DJ54" i="1"/>
  <c r="DJ55" i="1"/>
  <c r="DJ56" i="1"/>
  <c r="DJ57" i="1"/>
  <c r="DJ58" i="1"/>
  <c r="DJ59" i="1"/>
  <c r="DJ60" i="1"/>
  <c r="DJ61" i="1"/>
  <c r="DJ62" i="1"/>
  <c r="DJ63" i="1"/>
  <c r="DJ64" i="1"/>
  <c r="DJ65" i="1"/>
  <c r="DJ66" i="1"/>
  <c r="DJ67" i="1"/>
  <c r="DJ68" i="1"/>
  <c r="DJ69" i="1"/>
  <c r="DJ70" i="1"/>
  <c r="DJ71" i="1"/>
  <c r="DJ72" i="1"/>
  <c r="DJ73" i="1"/>
  <c r="DJ74" i="1"/>
  <c r="DJ75" i="1"/>
  <c r="DJ76" i="1"/>
  <c r="DJ77" i="1"/>
  <c r="DJ78" i="1"/>
  <c r="DJ79" i="1"/>
  <c r="DJ80" i="1"/>
  <c r="DJ81" i="1"/>
  <c r="DJ82" i="1"/>
  <c r="DJ83" i="1"/>
  <c r="DJ84" i="1"/>
  <c r="DJ85" i="1"/>
  <c r="DJ86" i="1"/>
  <c r="DJ87" i="1"/>
  <c r="DJ88" i="1"/>
  <c r="DJ89" i="1"/>
  <c r="DJ90" i="1"/>
  <c r="DJ91" i="1"/>
  <c r="DJ92" i="1"/>
  <c r="DJ93" i="1"/>
  <c r="DJ94" i="1"/>
  <c r="DJ95" i="1"/>
  <c r="DJ96" i="1"/>
  <c r="DJ97" i="1"/>
  <c r="DJ98" i="1"/>
  <c r="DJ99" i="1"/>
  <c r="DJ100" i="1"/>
  <c r="DJ101" i="1"/>
  <c r="DJ102" i="1"/>
  <c r="DJ103" i="1"/>
  <c r="DJ104" i="1"/>
  <c r="DJ105" i="1"/>
  <c r="DJ106" i="1"/>
  <c r="DJ107" i="1"/>
  <c r="DJ108" i="1"/>
  <c r="DJ109" i="1"/>
  <c r="DJ110" i="1"/>
  <c r="DQ12" i="1"/>
  <c r="DQ13" i="1"/>
  <c r="DQ14" i="1"/>
  <c r="DQ15" i="1"/>
  <c r="DQ16" i="1"/>
  <c r="DQ17" i="1"/>
  <c r="DQ18" i="1"/>
  <c r="DQ19" i="1"/>
  <c r="DQ20" i="1"/>
  <c r="DQ21" i="1"/>
  <c r="DQ22" i="1"/>
  <c r="DQ23" i="1"/>
  <c r="DQ24" i="1"/>
  <c r="DQ25" i="1"/>
  <c r="DQ26" i="1"/>
  <c r="DQ27" i="1"/>
  <c r="DQ28" i="1"/>
  <c r="DQ29" i="1"/>
  <c r="DQ30" i="1"/>
  <c r="DQ31" i="1"/>
  <c r="DQ32" i="1"/>
  <c r="DQ33" i="1"/>
  <c r="DQ34" i="1"/>
  <c r="DQ35" i="1"/>
  <c r="DQ36" i="1"/>
  <c r="DQ37" i="1"/>
  <c r="DQ38" i="1"/>
  <c r="DQ39" i="1"/>
  <c r="DQ40" i="1"/>
  <c r="DQ41" i="1"/>
  <c r="DQ42" i="1"/>
  <c r="DQ43" i="1"/>
  <c r="DQ44" i="1"/>
  <c r="DQ45" i="1"/>
  <c r="DQ46" i="1"/>
  <c r="DQ47" i="1"/>
  <c r="DQ48" i="1"/>
  <c r="DQ49" i="1"/>
  <c r="DQ50" i="1"/>
  <c r="DQ51" i="1"/>
  <c r="DQ52" i="1"/>
  <c r="DQ53" i="1"/>
  <c r="DQ54" i="1"/>
  <c r="DQ55" i="1"/>
  <c r="DQ56" i="1"/>
  <c r="DQ57" i="1"/>
  <c r="DQ58" i="1"/>
  <c r="DQ59" i="1"/>
  <c r="DQ60" i="1"/>
  <c r="DQ61" i="1"/>
  <c r="DQ62" i="1"/>
  <c r="DQ63" i="1"/>
  <c r="DQ64" i="1"/>
  <c r="DQ65" i="1"/>
  <c r="DQ66" i="1"/>
  <c r="DQ67" i="1"/>
  <c r="DQ68" i="1"/>
  <c r="DQ69" i="1"/>
  <c r="DQ70" i="1"/>
  <c r="DQ71" i="1"/>
  <c r="DQ72" i="1"/>
  <c r="DQ73" i="1"/>
  <c r="DQ74" i="1"/>
  <c r="DQ75" i="1"/>
  <c r="DQ76" i="1"/>
  <c r="DQ77" i="1"/>
  <c r="DQ78" i="1"/>
  <c r="DQ79" i="1"/>
  <c r="DQ80" i="1"/>
  <c r="DQ81" i="1"/>
  <c r="DQ82" i="1"/>
  <c r="DQ83" i="1"/>
  <c r="DQ84" i="1"/>
  <c r="DQ85" i="1"/>
  <c r="DQ86" i="1"/>
  <c r="DQ87" i="1"/>
  <c r="DQ88" i="1"/>
  <c r="DQ89" i="1"/>
  <c r="DQ90" i="1"/>
  <c r="DQ91" i="1"/>
  <c r="DQ92" i="1"/>
  <c r="DQ93" i="1"/>
  <c r="DQ94" i="1"/>
  <c r="DQ95" i="1"/>
  <c r="DQ96" i="1"/>
  <c r="DQ97" i="1"/>
  <c r="DQ98" i="1"/>
  <c r="DQ99" i="1"/>
  <c r="DQ100" i="1"/>
  <c r="DQ101" i="1"/>
  <c r="DQ102" i="1"/>
  <c r="DQ103" i="1"/>
  <c r="DQ104" i="1"/>
  <c r="DQ105" i="1"/>
  <c r="DQ106" i="1"/>
  <c r="DQ107" i="1"/>
  <c r="DQ108" i="1"/>
  <c r="DQ109" i="1"/>
  <c r="DQ110" i="1"/>
  <c r="DX12" i="1"/>
  <c r="DX13" i="1"/>
  <c r="DX14" i="1"/>
  <c r="DX15" i="1"/>
  <c r="DX16" i="1"/>
  <c r="DX17" i="1"/>
  <c r="DX18" i="1"/>
  <c r="DX19" i="1"/>
  <c r="DX20" i="1"/>
  <c r="DX21" i="1"/>
  <c r="DX22" i="1"/>
  <c r="DX23" i="1"/>
  <c r="DX24" i="1"/>
  <c r="DX25" i="1"/>
  <c r="DX26" i="1"/>
  <c r="DX27" i="1"/>
  <c r="DX28" i="1"/>
  <c r="DX29" i="1"/>
  <c r="DX30" i="1"/>
  <c r="DX31" i="1"/>
  <c r="DX32" i="1"/>
  <c r="DX33" i="1"/>
  <c r="DX34" i="1"/>
  <c r="DX35" i="1"/>
  <c r="DX36" i="1"/>
  <c r="DX37" i="1"/>
  <c r="DX38" i="1"/>
  <c r="DX39" i="1"/>
  <c r="DX40" i="1"/>
  <c r="DX41" i="1"/>
  <c r="DX42" i="1"/>
  <c r="DX43" i="1"/>
  <c r="DX44" i="1"/>
  <c r="DX45" i="1"/>
  <c r="DX46" i="1"/>
  <c r="DX47" i="1"/>
  <c r="DX48" i="1"/>
  <c r="DX49" i="1"/>
  <c r="DX50" i="1"/>
  <c r="DX51" i="1"/>
  <c r="DX52" i="1"/>
  <c r="DX53" i="1"/>
  <c r="DX54" i="1"/>
  <c r="DX55" i="1"/>
  <c r="DX56" i="1"/>
  <c r="DX57" i="1"/>
  <c r="DX58" i="1"/>
  <c r="DX59" i="1"/>
  <c r="DX60" i="1"/>
  <c r="DX61" i="1"/>
  <c r="DX62" i="1"/>
  <c r="DX63" i="1"/>
  <c r="DX64" i="1"/>
  <c r="DX65" i="1"/>
  <c r="DX66" i="1"/>
  <c r="DX67" i="1"/>
  <c r="DX68" i="1"/>
  <c r="DX69" i="1"/>
  <c r="DX70" i="1"/>
  <c r="DX71" i="1"/>
  <c r="DX72" i="1"/>
  <c r="DX73" i="1"/>
  <c r="DX74" i="1"/>
  <c r="DX75" i="1"/>
  <c r="DX76" i="1"/>
  <c r="DX77" i="1"/>
  <c r="DX78" i="1"/>
  <c r="DX79" i="1"/>
  <c r="DX80" i="1"/>
  <c r="DX81" i="1"/>
  <c r="DX82" i="1"/>
  <c r="DX83" i="1"/>
  <c r="DX84" i="1"/>
  <c r="DX85" i="1"/>
  <c r="DX86" i="1"/>
  <c r="DX87" i="1"/>
  <c r="DX88" i="1"/>
  <c r="DX89" i="1"/>
  <c r="DX90" i="1"/>
  <c r="DX91" i="1"/>
  <c r="DX92" i="1"/>
  <c r="DX93" i="1"/>
  <c r="DX94" i="1"/>
  <c r="DX95" i="1"/>
  <c r="DX96" i="1"/>
  <c r="DX97" i="1"/>
  <c r="DX98" i="1"/>
  <c r="DX99" i="1"/>
  <c r="DX100" i="1"/>
  <c r="DX101" i="1"/>
  <c r="DX102" i="1"/>
  <c r="DX103" i="1"/>
  <c r="DX104" i="1"/>
  <c r="DX105" i="1"/>
  <c r="DX106" i="1"/>
  <c r="DX107" i="1"/>
  <c r="DX108" i="1"/>
  <c r="DX109" i="1"/>
  <c r="DX110" i="1"/>
  <c r="DX11" i="1"/>
  <c r="DQ11" i="1" l="1"/>
  <c r="DJ11" i="1"/>
  <c r="FW12" i="1" l="1"/>
  <c r="FX12" i="1"/>
  <c r="FY12" i="1"/>
  <c r="FZ12" i="1"/>
  <c r="GA12" i="1"/>
  <c r="FW13" i="1"/>
  <c r="FX13" i="1"/>
  <c r="FY13" i="1"/>
  <c r="FZ13" i="1"/>
  <c r="GA13" i="1"/>
  <c r="FW14" i="1"/>
  <c r="FX14" i="1"/>
  <c r="FY14" i="1"/>
  <c r="FZ14" i="1"/>
  <c r="GA14" i="1"/>
  <c r="FW15" i="1"/>
  <c r="FX15" i="1"/>
  <c r="FY15" i="1"/>
  <c r="FZ15" i="1"/>
  <c r="GA15" i="1"/>
  <c r="FW16" i="1"/>
  <c r="FX16" i="1"/>
  <c r="FY16" i="1"/>
  <c r="FZ16" i="1"/>
  <c r="GA16" i="1"/>
  <c r="FW17" i="1"/>
  <c r="FX17" i="1"/>
  <c r="FY17" i="1"/>
  <c r="FZ17" i="1"/>
  <c r="GA17" i="1"/>
  <c r="FW18" i="1"/>
  <c r="FX18" i="1"/>
  <c r="FY18" i="1"/>
  <c r="FZ18" i="1"/>
  <c r="GA18" i="1"/>
  <c r="FW19" i="1"/>
  <c r="FX19" i="1"/>
  <c r="FY19" i="1"/>
  <c r="FZ19" i="1"/>
  <c r="GA19" i="1"/>
  <c r="FW20" i="1"/>
  <c r="FX20" i="1"/>
  <c r="FY20" i="1"/>
  <c r="FZ20" i="1"/>
  <c r="GA20" i="1"/>
  <c r="FW21" i="1"/>
  <c r="FX21" i="1"/>
  <c r="FY21" i="1"/>
  <c r="FZ21" i="1"/>
  <c r="GA21" i="1"/>
  <c r="FW22" i="1"/>
  <c r="FX22" i="1"/>
  <c r="FY22" i="1"/>
  <c r="FZ22" i="1"/>
  <c r="GA22" i="1"/>
  <c r="FW23" i="1"/>
  <c r="FX23" i="1"/>
  <c r="FY23" i="1"/>
  <c r="FZ23" i="1"/>
  <c r="GA23" i="1"/>
  <c r="FW24" i="1"/>
  <c r="FX24" i="1"/>
  <c r="FY24" i="1"/>
  <c r="FZ24" i="1"/>
  <c r="GA24" i="1"/>
  <c r="FW25" i="1"/>
  <c r="FX25" i="1"/>
  <c r="FY25" i="1"/>
  <c r="FZ25" i="1"/>
  <c r="GA25" i="1"/>
  <c r="FW26" i="1"/>
  <c r="FX26" i="1"/>
  <c r="FY26" i="1"/>
  <c r="FZ26" i="1"/>
  <c r="GA26" i="1"/>
  <c r="FW27" i="1"/>
  <c r="FX27" i="1"/>
  <c r="FY27" i="1"/>
  <c r="FZ27" i="1"/>
  <c r="GA27" i="1"/>
  <c r="FW28" i="1"/>
  <c r="FX28" i="1"/>
  <c r="FY28" i="1"/>
  <c r="FZ28" i="1"/>
  <c r="GA28" i="1"/>
  <c r="FW29" i="1"/>
  <c r="FX29" i="1"/>
  <c r="FY29" i="1"/>
  <c r="FZ29" i="1"/>
  <c r="GA29" i="1"/>
  <c r="FW30" i="1"/>
  <c r="FX30" i="1"/>
  <c r="FY30" i="1"/>
  <c r="FZ30" i="1"/>
  <c r="GA30" i="1"/>
  <c r="FW31" i="1"/>
  <c r="FX31" i="1"/>
  <c r="FY31" i="1"/>
  <c r="FZ31" i="1"/>
  <c r="GA31" i="1"/>
  <c r="FW32" i="1"/>
  <c r="FX32" i="1"/>
  <c r="FY32" i="1"/>
  <c r="FZ32" i="1"/>
  <c r="GA32" i="1"/>
  <c r="FW33" i="1"/>
  <c r="FX33" i="1"/>
  <c r="FY33" i="1"/>
  <c r="FZ33" i="1"/>
  <c r="GA33" i="1"/>
  <c r="FW34" i="1"/>
  <c r="FX34" i="1"/>
  <c r="FY34" i="1"/>
  <c r="FZ34" i="1"/>
  <c r="GA34" i="1"/>
  <c r="FW35" i="1"/>
  <c r="FX35" i="1"/>
  <c r="FY35" i="1"/>
  <c r="FZ35" i="1"/>
  <c r="GA35" i="1"/>
  <c r="FW36" i="1"/>
  <c r="FX36" i="1"/>
  <c r="FY36" i="1"/>
  <c r="FZ36" i="1"/>
  <c r="GA36" i="1"/>
  <c r="FW37" i="1"/>
  <c r="FX37" i="1"/>
  <c r="FY37" i="1"/>
  <c r="FZ37" i="1"/>
  <c r="GA37" i="1"/>
  <c r="FW38" i="1"/>
  <c r="FX38" i="1"/>
  <c r="FY38" i="1"/>
  <c r="FZ38" i="1"/>
  <c r="GA38" i="1"/>
  <c r="FW39" i="1"/>
  <c r="FX39" i="1"/>
  <c r="FY39" i="1"/>
  <c r="FZ39" i="1"/>
  <c r="GA39" i="1"/>
  <c r="FW40" i="1"/>
  <c r="FX40" i="1"/>
  <c r="FY40" i="1"/>
  <c r="FZ40" i="1"/>
  <c r="GA40" i="1"/>
  <c r="FW41" i="1"/>
  <c r="FX41" i="1"/>
  <c r="FY41" i="1"/>
  <c r="FZ41" i="1"/>
  <c r="GA41" i="1"/>
  <c r="FW42" i="1"/>
  <c r="FX42" i="1"/>
  <c r="FY42" i="1"/>
  <c r="FZ42" i="1"/>
  <c r="GA42" i="1"/>
  <c r="FW43" i="1"/>
  <c r="FX43" i="1"/>
  <c r="FY43" i="1"/>
  <c r="FZ43" i="1"/>
  <c r="GA43" i="1"/>
  <c r="FW44" i="1"/>
  <c r="FX44" i="1"/>
  <c r="FY44" i="1"/>
  <c r="FZ44" i="1"/>
  <c r="GA44" i="1"/>
  <c r="FW45" i="1"/>
  <c r="FX45" i="1"/>
  <c r="FY45" i="1"/>
  <c r="FZ45" i="1"/>
  <c r="GA45" i="1"/>
  <c r="FW46" i="1"/>
  <c r="FX46" i="1"/>
  <c r="FY46" i="1"/>
  <c r="FZ46" i="1"/>
  <c r="GA46" i="1"/>
  <c r="FW47" i="1"/>
  <c r="FX47" i="1"/>
  <c r="FY47" i="1"/>
  <c r="FZ47" i="1"/>
  <c r="GA47" i="1"/>
  <c r="FW48" i="1"/>
  <c r="FX48" i="1"/>
  <c r="FY48" i="1"/>
  <c r="FZ48" i="1"/>
  <c r="GA48" i="1"/>
  <c r="FW49" i="1"/>
  <c r="FX49" i="1"/>
  <c r="FY49" i="1"/>
  <c r="FZ49" i="1"/>
  <c r="GA49" i="1"/>
  <c r="FW50" i="1"/>
  <c r="FX50" i="1"/>
  <c r="FY50" i="1"/>
  <c r="FZ50" i="1"/>
  <c r="GA50" i="1"/>
  <c r="FW51" i="1"/>
  <c r="FX51" i="1"/>
  <c r="FY51" i="1"/>
  <c r="FZ51" i="1"/>
  <c r="GA51" i="1"/>
  <c r="FW52" i="1"/>
  <c r="FX52" i="1"/>
  <c r="FY52" i="1"/>
  <c r="FZ52" i="1"/>
  <c r="GA52" i="1"/>
  <c r="FW53" i="1"/>
  <c r="FX53" i="1"/>
  <c r="FY53" i="1"/>
  <c r="FZ53" i="1"/>
  <c r="GA53" i="1"/>
  <c r="FW54" i="1"/>
  <c r="FX54" i="1"/>
  <c r="FY54" i="1"/>
  <c r="FZ54" i="1"/>
  <c r="GA54" i="1"/>
  <c r="FW55" i="1"/>
  <c r="FX55" i="1"/>
  <c r="FY55" i="1"/>
  <c r="FZ55" i="1"/>
  <c r="GA55" i="1"/>
  <c r="FW56" i="1"/>
  <c r="FX56" i="1"/>
  <c r="FY56" i="1"/>
  <c r="FZ56" i="1"/>
  <c r="GA56" i="1"/>
  <c r="FW57" i="1"/>
  <c r="FX57" i="1"/>
  <c r="FY57" i="1"/>
  <c r="FZ57" i="1"/>
  <c r="GA57" i="1"/>
  <c r="FW58" i="1"/>
  <c r="FX58" i="1"/>
  <c r="FY58" i="1"/>
  <c r="FZ58" i="1"/>
  <c r="GA58" i="1"/>
  <c r="FW59" i="1"/>
  <c r="FX59" i="1"/>
  <c r="FY59" i="1"/>
  <c r="FZ59" i="1"/>
  <c r="GA59" i="1"/>
  <c r="FW60" i="1"/>
  <c r="FX60" i="1"/>
  <c r="FY60" i="1"/>
  <c r="FZ60" i="1"/>
  <c r="GA60" i="1"/>
  <c r="FW61" i="1"/>
  <c r="FX61" i="1"/>
  <c r="FY61" i="1"/>
  <c r="FZ61" i="1"/>
  <c r="GA61" i="1"/>
  <c r="FW62" i="1"/>
  <c r="FX62" i="1"/>
  <c r="FY62" i="1"/>
  <c r="FZ62" i="1"/>
  <c r="GA62" i="1"/>
  <c r="FW63" i="1"/>
  <c r="FX63" i="1"/>
  <c r="FY63" i="1"/>
  <c r="FZ63" i="1"/>
  <c r="GA63" i="1"/>
  <c r="FW64" i="1"/>
  <c r="FX64" i="1"/>
  <c r="FY64" i="1"/>
  <c r="FZ64" i="1"/>
  <c r="GA64" i="1"/>
  <c r="FW65" i="1"/>
  <c r="FX65" i="1"/>
  <c r="FY65" i="1"/>
  <c r="FZ65" i="1"/>
  <c r="GA65" i="1"/>
  <c r="FW66" i="1"/>
  <c r="FX66" i="1"/>
  <c r="FY66" i="1"/>
  <c r="FZ66" i="1"/>
  <c r="GA66" i="1"/>
  <c r="FW67" i="1"/>
  <c r="FX67" i="1"/>
  <c r="FY67" i="1"/>
  <c r="FZ67" i="1"/>
  <c r="GA67" i="1"/>
  <c r="FW68" i="1"/>
  <c r="FX68" i="1"/>
  <c r="FY68" i="1"/>
  <c r="FZ68" i="1"/>
  <c r="GA68" i="1"/>
  <c r="FW69" i="1"/>
  <c r="FX69" i="1"/>
  <c r="FY69" i="1"/>
  <c r="FZ69" i="1"/>
  <c r="GA69" i="1"/>
  <c r="FW70" i="1"/>
  <c r="FX70" i="1"/>
  <c r="FY70" i="1"/>
  <c r="FZ70" i="1"/>
  <c r="GA70" i="1"/>
  <c r="FW71" i="1"/>
  <c r="FX71" i="1"/>
  <c r="FY71" i="1"/>
  <c r="FZ71" i="1"/>
  <c r="GA71" i="1"/>
  <c r="FW72" i="1"/>
  <c r="FX72" i="1"/>
  <c r="FY72" i="1"/>
  <c r="FZ72" i="1"/>
  <c r="GA72" i="1"/>
  <c r="FW73" i="1"/>
  <c r="FX73" i="1"/>
  <c r="FY73" i="1"/>
  <c r="FZ73" i="1"/>
  <c r="GA73" i="1"/>
  <c r="FW74" i="1"/>
  <c r="FX74" i="1"/>
  <c r="FY74" i="1"/>
  <c r="FZ74" i="1"/>
  <c r="GA74" i="1"/>
  <c r="FW75" i="1"/>
  <c r="FX75" i="1"/>
  <c r="FY75" i="1"/>
  <c r="FZ75" i="1"/>
  <c r="GA75" i="1"/>
  <c r="FW76" i="1"/>
  <c r="FX76" i="1"/>
  <c r="FY76" i="1"/>
  <c r="FZ76" i="1"/>
  <c r="GA76" i="1"/>
  <c r="FW77" i="1"/>
  <c r="FX77" i="1"/>
  <c r="FY77" i="1"/>
  <c r="FZ77" i="1"/>
  <c r="GA77" i="1"/>
  <c r="FW78" i="1"/>
  <c r="FX78" i="1"/>
  <c r="FY78" i="1"/>
  <c r="FZ78" i="1"/>
  <c r="GA78" i="1"/>
  <c r="FW79" i="1"/>
  <c r="FX79" i="1"/>
  <c r="FY79" i="1"/>
  <c r="FZ79" i="1"/>
  <c r="GA79" i="1"/>
  <c r="FW80" i="1"/>
  <c r="FX80" i="1"/>
  <c r="FY80" i="1"/>
  <c r="FZ80" i="1"/>
  <c r="GA80" i="1"/>
  <c r="FW81" i="1"/>
  <c r="FX81" i="1"/>
  <c r="FY81" i="1"/>
  <c r="FZ81" i="1"/>
  <c r="GA81" i="1"/>
  <c r="FW82" i="1"/>
  <c r="FX82" i="1"/>
  <c r="FY82" i="1"/>
  <c r="FZ82" i="1"/>
  <c r="GA82" i="1"/>
  <c r="FW83" i="1"/>
  <c r="FX83" i="1"/>
  <c r="FY83" i="1"/>
  <c r="FZ83" i="1"/>
  <c r="GA83" i="1"/>
  <c r="FW84" i="1"/>
  <c r="FX84" i="1"/>
  <c r="FY84" i="1"/>
  <c r="FZ84" i="1"/>
  <c r="GA84" i="1"/>
  <c r="FW85" i="1"/>
  <c r="FX85" i="1"/>
  <c r="FY85" i="1"/>
  <c r="FZ85" i="1"/>
  <c r="GA85" i="1"/>
  <c r="FW86" i="1"/>
  <c r="FX86" i="1"/>
  <c r="FY86" i="1"/>
  <c r="FZ86" i="1"/>
  <c r="GA86" i="1"/>
  <c r="FW87" i="1"/>
  <c r="FX87" i="1"/>
  <c r="FY87" i="1"/>
  <c r="FZ87" i="1"/>
  <c r="GA87" i="1"/>
  <c r="FW88" i="1"/>
  <c r="FX88" i="1"/>
  <c r="FY88" i="1"/>
  <c r="FZ88" i="1"/>
  <c r="GA88" i="1"/>
  <c r="FW89" i="1"/>
  <c r="FX89" i="1"/>
  <c r="FY89" i="1"/>
  <c r="FZ89" i="1"/>
  <c r="GA89" i="1"/>
  <c r="FW90" i="1"/>
  <c r="FX90" i="1"/>
  <c r="FY90" i="1"/>
  <c r="FZ90" i="1"/>
  <c r="GA90" i="1"/>
  <c r="FW91" i="1"/>
  <c r="FX91" i="1"/>
  <c r="FY91" i="1"/>
  <c r="FZ91" i="1"/>
  <c r="GA91" i="1"/>
  <c r="FW92" i="1"/>
  <c r="FX92" i="1"/>
  <c r="FY92" i="1"/>
  <c r="FZ92" i="1"/>
  <c r="GA92" i="1"/>
  <c r="FW93" i="1"/>
  <c r="FX93" i="1"/>
  <c r="FY93" i="1"/>
  <c r="FZ93" i="1"/>
  <c r="GA93" i="1"/>
  <c r="FW94" i="1"/>
  <c r="FX94" i="1"/>
  <c r="FY94" i="1"/>
  <c r="FZ94" i="1"/>
  <c r="GA94" i="1"/>
  <c r="FW95" i="1"/>
  <c r="FX95" i="1"/>
  <c r="FY95" i="1"/>
  <c r="FZ95" i="1"/>
  <c r="GA95" i="1"/>
  <c r="FW96" i="1"/>
  <c r="FX96" i="1"/>
  <c r="FY96" i="1"/>
  <c r="FZ96" i="1"/>
  <c r="GA96" i="1"/>
  <c r="FW97" i="1"/>
  <c r="FX97" i="1"/>
  <c r="FY97" i="1"/>
  <c r="FZ97" i="1"/>
  <c r="GA97" i="1"/>
  <c r="FW98" i="1"/>
  <c r="FX98" i="1"/>
  <c r="FY98" i="1"/>
  <c r="FZ98" i="1"/>
  <c r="GA98" i="1"/>
  <c r="FW99" i="1"/>
  <c r="FX99" i="1"/>
  <c r="FY99" i="1"/>
  <c r="FZ99" i="1"/>
  <c r="GA99" i="1"/>
  <c r="FW100" i="1"/>
  <c r="FX100" i="1"/>
  <c r="FY100" i="1"/>
  <c r="FZ100" i="1"/>
  <c r="GA100" i="1"/>
  <c r="FW101" i="1"/>
  <c r="FX101" i="1"/>
  <c r="FY101" i="1"/>
  <c r="FZ101" i="1"/>
  <c r="GA101" i="1"/>
  <c r="FW102" i="1"/>
  <c r="FX102" i="1"/>
  <c r="FY102" i="1"/>
  <c r="FZ102" i="1"/>
  <c r="GA102" i="1"/>
  <c r="FW103" i="1"/>
  <c r="FX103" i="1"/>
  <c r="FY103" i="1"/>
  <c r="FZ103" i="1"/>
  <c r="GA103" i="1"/>
  <c r="FW104" i="1"/>
  <c r="FX104" i="1"/>
  <c r="FY104" i="1"/>
  <c r="FZ104" i="1"/>
  <c r="GA104" i="1"/>
  <c r="FW105" i="1"/>
  <c r="FX105" i="1"/>
  <c r="FY105" i="1"/>
  <c r="FZ105" i="1"/>
  <c r="GA105" i="1"/>
  <c r="FW106" i="1"/>
  <c r="FX106" i="1"/>
  <c r="FY106" i="1"/>
  <c r="FZ106" i="1"/>
  <c r="GA106" i="1"/>
  <c r="FW107" i="1"/>
  <c r="FX107" i="1"/>
  <c r="FY107" i="1"/>
  <c r="FZ107" i="1"/>
  <c r="GA107" i="1"/>
  <c r="FW108" i="1"/>
  <c r="FX108" i="1"/>
  <c r="FY108" i="1"/>
  <c r="FZ108" i="1"/>
  <c r="GA108" i="1"/>
  <c r="FW109" i="1"/>
  <c r="FX109" i="1"/>
  <c r="FY109" i="1"/>
  <c r="FZ109" i="1"/>
  <c r="GA109" i="1"/>
  <c r="FW110" i="1"/>
  <c r="FX110" i="1"/>
  <c r="FY110" i="1"/>
  <c r="FZ110" i="1"/>
  <c r="GA110" i="1"/>
  <c r="FX11" i="1"/>
  <c r="FY11" i="1"/>
  <c r="FZ11" i="1"/>
  <c r="GA11" i="1"/>
  <c r="FW11" i="1"/>
  <c r="FX9" i="1"/>
  <c r="FY9" i="1"/>
  <c r="FZ9" i="1"/>
  <c r="GA9" i="1"/>
  <c r="FW9" i="1"/>
  <c r="FV12" i="1"/>
  <c r="FV13" i="1"/>
  <c r="FV14" i="1"/>
  <c r="FV15" i="1"/>
  <c r="FV16" i="1"/>
  <c r="FV17" i="1"/>
  <c r="FV18" i="1"/>
  <c r="FV19" i="1"/>
  <c r="FV20" i="1"/>
  <c r="FV21" i="1"/>
  <c r="FV22" i="1"/>
  <c r="FV23" i="1"/>
  <c r="FV24" i="1"/>
  <c r="FV25" i="1"/>
  <c r="FV26" i="1"/>
  <c r="FV27" i="1"/>
  <c r="FV28" i="1"/>
  <c r="FV29" i="1"/>
  <c r="FV30" i="1"/>
  <c r="FV31" i="1"/>
  <c r="FV32" i="1"/>
  <c r="FV33" i="1"/>
  <c r="FV34" i="1"/>
  <c r="FV35" i="1"/>
  <c r="FV36" i="1"/>
  <c r="FV37" i="1"/>
  <c r="FV38" i="1"/>
  <c r="FV39" i="1"/>
  <c r="FV40" i="1"/>
  <c r="FV41" i="1"/>
  <c r="FV42" i="1"/>
  <c r="FV43" i="1"/>
  <c r="FV44" i="1"/>
  <c r="FV45" i="1"/>
  <c r="FV46" i="1"/>
  <c r="FV47" i="1"/>
  <c r="FV48" i="1"/>
  <c r="FV49" i="1"/>
  <c r="FV50" i="1"/>
  <c r="FV51" i="1"/>
  <c r="FV52" i="1"/>
  <c r="FV53" i="1"/>
  <c r="FV54" i="1"/>
  <c r="FV55" i="1"/>
  <c r="FV56" i="1"/>
  <c r="FV57" i="1"/>
  <c r="FV58" i="1"/>
  <c r="FV59" i="1"/>
  <c r="FV60" i="1"/>
  <c r="FV61" i="1"/>
  <c r="FV62" i="1"/>
  <c r="FV63" i="1"/>
  <c r="FV64" i="1"/>
  <c r="FV65" i="1"/>
  <c r="FV66" i="1"/>
  <c r="FV67" i="1"/>
  <c r="FV68" i="1"/>
  <c r="FV69" i="1"/>
  <c r="FV70" i="1"/>
  <c r="FV71" i="1"/>
  <c r="FV72" i="1"/>
  <c r="FV73" i="1"/>
  <c r="FV74" i="1"/>
  <c r="FV75" i="1"/>
  <c r="FV76" i="1"/>
  <c r="FV77" i="1"/>
  <c r="FV78" i="1"/>
  <c r="FV79" i="1"/>
  <c r="FV80" i="1"/>
  <c r="FV81" i="1"/>
  <c r="FV82" i="1"/>
  <c r="FV83" i="1"/>
  <c r="FV84" i="1"/>
  <c r="FV85" i="1"/>
  <c r="FV86" i="1"/>
  <c r="FV87" i="1"/>
  <c r="FV88" i="1"/>
  <c r="FV89" i="1"/>
  <c r="FV90" i="1"/>
  <c r="FV91" i="1"/>
  <c r="FV92" i="1"/>
  <c r="FV93" i="1"/>
  <c r="FV94" i="1"/>
  <c r="FV95" i="1"/>
  <c r="FV96" i="1"/>
  <c r="FV97" i="1"/>
  <c r="FV98" i="1"/>
  <c r="FV99" i="1"/>
  <c r="FV100" i="1"/>
  <c r="FV101" i="1"/>
  <c r="FV102" i="1"/>
  <c r="FV103" i="1"/>
  <c r="FV104" i="1"/>
  <c r="FV105" i="1"/>
  <c r="FV106" i="1"/>
  <c r="FV107" i="1"/>
  <c r="FV108" i="1"/>
  <c r="FV109" i="1"/>
  <c r="FV110" i="1"/>
  <c r="FV11" i="1"/>
  <c r="FU12" i="1" l="1"/>
  <c r="FU13" i="1"/>
  <c r="FU14" i="1"/>
  <c r="FU15" i="1"/>
  <c r="FU16" i="1"/>
  <c r="FU17" i="1"/>
  <c r="FU18" i="1"/>
  <c r="FU19" i="1"/>
  <c r="FU20" i="1"/>
  <c r="FU21" i="1"/>
  <c r="FU22" i="1"/>
  <c r="FU23" i="1"/>
  <c r="FU24" i="1"/>
  <c r="FU25" i="1"/>
  <c r="FU26" i="1"/>
  <c r="FU27" i="1"/>
  <c r="FU28" i="1"/>
  <c r="FU29" i="1"/>
  <c r="FU30" i="1"/>
  <c r="FU31" i="1"/>
  <c r="FU32" i="1"/>
  <c r="FU33" i="1"/>
  <c r="FU34" i="1"/>
  <c r="FU35" i="1"/>
  <c r="FU36" i="1"/>
  <c r="FU37" i="1"/>
  <c r="FU38" i="1"/>
  <c r="FU39" i="1"/>
  <c r="FU40" i="1"/>
  <c r="FU41" i="1"/>
  <c r="FU42" i="1"/>
  <c r="FU43" i="1"/>
  <c r="FU44" i="1"/>
  <c r="FU45" i="1"/>
  <c r="FU46" i="1"/>
  <c r="FU47" i="1"/>
  <c r="FU48" i="1"/>
  <c r="FU49" i="1"/>
  <c r="FU50" i="1"/>
  <c r="FU51" i="1"/>
  <c r="FU52" i="1"/>
  <c r="FU53" i="1"/>
  <c r="FU54" i="1"/>
  <c r="FU55" i="1"/>
  <c r="FU56" i="1"/>
  <c r="FU57" i="1"/>
  <c r="FU58" i="1"/>
  <c r="FU59" i="1"/>
  <c r="FU60" i="1"/>
  <c r="FU61" i="1"/>
  <c r="FU62" i="1"/>
  <c r="FU63" i="1"/>
  <c r="FU64" i="1"/>
  <c r="FU65" i="1"/>
  <c r="FU66" i="1"/>
  <c r="FU67" i="1"/>
  <c r="FU68" i="1"/>
  <c r="FU69" i="1"/>
  <c r="FU70" i="1"/>
  <c r="FU71" i="1"/>
  <c r="FU72" i="1"/>
  <c r="FU73" i="1"/>
  <c r="FU74" i="1"/>
  <c r="FU75" i="1"/>
  <c r="FU76" i="1"/>
  <c r="FU77" i="1"/>
  <c r="FU78" i="1"/>
  <c r="FU79" i="1"/>
  <c r="FU80" i="1"/>
  <c r="FU81" i="1"/>
  <c r="FU82" i="1"/>
  <c r="FU83" i="1"/>
  <c r="FU84" i="1"/>
  <c r="FU85" i="1"/>
  <c r="FU86" i="1"/>
  <c r="FU87" i="1"/>
  <c r="FU88" i="1"/>
  <c r="FU89" i="1"/>
  <c r="FU90" i="1"/>
  <c r="FU91" i="1"/>
  <c r="FU92" i="1"/>
  <c r="FU93" i="1"/>
  <c r="FU94" i="1"/>
  <c r="FU95" i="1"/>
  <c r="FU96" i="1"/>
  <c r="FU97" i="1"/>
  <c r="FU98" i="1"/>
  <c r="FU99" i="1"/>
  <c r="FU100" i="1"/>
  <c r="FU101" i="1"/>
  <c r="FU102" i="1"/>
  <c r="FU103" i="1"/>
  <c r="FU104" i="1"/>
  <c r="FU105" i="1"/>
  <c r="FU106" i="1"/>
  <c r="FU107" i="1"/>
  <c r="FU108" i="1"/>
  <c r="FU109" i="1"/>
  <c r="FU110" i="1"/>
  <c r="FU11" i="1"/>
  <c r="FT12" i="1"/>
  <c r="FT13" i="1"/>
  <c r="FT14" i="1"/>
  <c r="FT15" i="1"/>
  <c r="FT16" i="1"/>
  <c r="FT17" i="1"/>
  <c r="FT18" i="1"/>
  <c r="FT19" i="1"/>
  <c r="FT20" i="1"/>
  <c r="FT21" i="1"/>
  <c r="FT22" i="1"/>
  <c r="FT23" i="1"/>
  <c r="FT24" i="1"/>
  <c r="FT25" i="1"/>
  <c r="FT26" i="1"/>
  <c r="FT27" i="1"/>
  <c r="FT28" i="1"/>
  <c r="FT29" i="1"/>
  <c r="FT30" i="1"/>
  <c r="FT31" i="1"/>
  <c r="FT32" i="1"/>
  <c r="FT33" i="1"/>
  <c r="FT34" i="1"/>
  <c r="FT35" i="1"/>
  <c r="FT36" i="1"/>
  <c r="FT37" i="1"/>
  <c r="FT38" i="1"/>
  <c r="FT39" i="1"/>
  <c r="FT40" i="1"/>
  <c r="FT41" i="1"/>
  <c r="FT42" i="1"/>
  <c r="FT43" i="1"/>
  <c r="FT44" i="1"/>
  <c r="FT45" i="1"/>
  <c r="FT46" i="1"/>
  <c r="FT47" i="1"/>
  <c r="FT48" i="1"/>
  <c r="FT49" i="1"/>
  <c r="FT50" i="1"/>
  <c r="FT51" i="1"/>
  <c r="FT52" i="1"/>
  <c r="FT53" i="1"/>
  <c r="FT54" i="1"/>
  <c r="FT55" i="1"/>
  <c r="FT56" i="1"/>
  <c r="FT57" i="1"/>
  <c r="FT58" i="1"/>
  <c r="FT59" i="1"/>
  <c r="FT60" i="1"/>
  <c r="FT61" i="1"/>
  <c r="FT62" i="1"/>
  <c r="FT63" i="1"/>
  <c r="FT64" i="1"/>
  <c r="FT65" i="1"/>
  <c r="FT66" i="1"/>
  <c r="FT67" i="1"/>
  <c r="FT68" i="1"/>
  <c r="FT69" i="1"/>
  <c r="FT70" i="1"/>
  <c r="FT71" i="1"/>
  <c r="FT72" i="1"/>
  <c r="FT73" i="1"/>
  <c r="FT74" i="1"/>
  <c r="FT75" i="1"/>
  <c r="FT76" i="1"/>
  <c r="FT77" i="1"/>
  <c r="FT78" i="1"/>
  <c r="FT79" i="1"/>
  <c r="FT80" i="1"/>
  <c r="FT81" i="1"/>
  <c r="FT82" i="1"/>
  <c r="FT83" i="1"/>
  <c r="FT84" i="1"/>
  <c r="FT85" i="1"/>
  <c r="FT86" i="1"/>
  <c r="FT87" i="1"/>
  <c r="FT88" i="1"/>
  <c r="FT89" i="1"/>
  <c r="FT90" i="1"/>
  <c r="FT91" i="1"/>
  <c r="FT92" i="1"/>
  <c r="FT93" i="1"/>
  <c r="FT94" i="1"/>
  <c r="FT95" i="1"/>
  <c r="FT96" i="1"/>
  <c r="FT97" i="1"/>
  <c r="FT98" i="1"/>
  <c r="FT99" i="1"/>
  <c r="FT100" i="1"/>
  <c r="FT101" i="1"/>
  <c r="FT102" i="1"/>
  <c r="FT103" i="1"/>
  <c r="FT104" i="1"/>
  <c r="FT105" i="1"/>
  <c r="FT106" i="1"/>
  <c r="FT107" i="1"/>
  <c r="FT108" i="1"/>
  <c r="FT109" i="1"/>
  <c r="FT110" i="1"/>
  <c r="FT11" i="1"/>
  <c r="FN12" i="1" l="1"/>
  <c r="FN13" i="1"/>
  <c r="FN14" i="1"/>
  <c r="FN15" i="1"/>
  <c r="FN16" i="1"/>
  <c r="FN17" i="1"/>
  <c r="FN18" i="1"/>
  <c r="FN19" i="1"/>
  <c r="FN20" i="1"/>
  <c r="FN21" i="1"/>
  <c r="FN22" i="1"/>
  <c r="FN23" i="1"/>
  <c r="FN24" i="1"/>
  <c r="FN25" i="1"/>
  <c r="FN26" i="1"/>
  <c r="FN27" i="1"/>
  <c r="FN28" i="1"/>
  <c r="FN29" i="1"/>
  <c r="FN30" i="1"/>
  <c r="FN31" i="1"/>
  <c r="FN32" i="1"/>
  <c r="FN33" i="1"/>
  <c r="FN34" i="1"/>
  <c r="FN35" i="1"/>
  <c r="FN36" i="1"/>
  <c r="FN37" i="1"/>
  <c r="FN38" i="1"/>
  <c r="FN39" i="1"/>
  <c r="FN40" i="1"/>
  <c r="FN41" i="1"/>
  <c r="FN42" i="1"/>
  <c r="FN43" i="1"/>
  <c r="FN44" i="1"/>
  <c r="FN45" i="1"/>
  <c r="FN46" i="1"/>
  <c r="FN47" i="1"/>
  <c r="FN48" i="1"/>
  <c r="FN49" i="1"/>
  <c r="FN50" i="1"/>
  <c r="FN51" i="1"/>
  <c r="FN52" i="1"/>
  <c r="FN53" i="1"/>
  <c r="FN54" i="1"/>
  <c r="FN55" i="1"/>
  <c r="FN56" i="1"/>
  <c r="FN57" i="1"/>
  <c r="FN58" i="1"/>
  <c r="FN59" i="1"/>
  <c r="FN60" i="1"/>
  <c r="FN61" i="1"/>
  <c r="FN62" i="1"/>
  <c r="FN63" i="1"/>
  <c r="FN64" i="1"/>
  <c r="FN65" i="1"/>
  <c r="FN66" i="1"/>
  <c r="FN67" i="1"/>
  <c r="FN68" i="1"/>
  <c r="FN69" i="1"/>
  <c r="FN70" i="1"/>
  <c r="FN71" i="1"/>
  <c r="FN72" i="1"/>
  <c r="FN73" i="1"/>
  <c r="FN74" i="1"/>
  <c r="FN75" i="1"/>
  <c r="FN76" i="1"/>
  <c r="FN77" i="1"/>
  <c r="FN78" i="1"/>
  <c r="FN79" i="1"/>
  <c r="FN80" i="1"/>
  <c r="FN81" i="1"/>
  <c r="FN82" i="1"/>
  <c r="FN83" i="1"/>
  <c r="FN84" i="1"/>
  <c r="FN85" i="1"/>
  <c r="FN86" i="1"/>
  <c r="FN87" i="1"/>
  <c r="FN88" i="1"/>
  <c r="FN89" i="1"/>
  <c r="FN90" i="1"/>
  <c r="FN91" i="1"/>
  <c r="FN92" i="1"/>
  <c r="FN93" i="1"/>
  <c r="FN94" i="1"/>
  <c r="FN95" i="1"/>
  <c r="FN96" i="1"/>
  <c r="FN97" i="1"/>
  <c r="FN98" i="1"/>
  <c r="FN99" i="1"/>
  <c r="FN100" i="1"/>
  <c r="FN101" i="1"/>
  <c r="FN102" i="1"/>
  <c r="FN103" i="1"/>
  <c r="FN104" i="1"/>
  <c r="FN105" i="1"/>
  <c r="FN106" i="1"/>
  <c r="FN107" i="1"/>
  <c r="FN108" i="1"/>
  <c r="FN109" i="1"/>
  <c r="FN110" i="1"/>
  <c r="FN11" i="1"/>
  <c r="FM12" i="1"/>
  <c r="FM13" i="1"/>
  <c r="FM14" i="1"/>
  <c r="FM15" i="1"/>
  <c r="FM16" i="1"/>
  <c r="FM17" i="1"/>
  <c r="FM18" i="1"/>
  <c r="FM19" i="1"/>
  <c r="FM20" i="1"/>
  <c r="FM21" i="1"/>
  <c r="FM22" i="1"/>
  <c r="FM23" i="1"/>
  <c r="FM24" i="1"/>
  <c r="FM25" i="1"/>
  <c r="FM26" i="1"/>
  <c r="FM27" i="1"/>
  <c r="FM28" i="1"/>
  <c r="FM29" i="1"/>
  <c r="FM30" i="1"/>
  <c r="FM31" i="1"/>
  <c r="FM32" i="1"/>
  <c r="FM33" i="1"/>
  <c r="FM34" i="1"/>
  <c r="FM35" i="1"/>
  <c r="FM36" i="1"/>
  <c r="FM37" i="1"/>
  <c r="FM38" i="1"/>
  <c r="FM39" i="1"/>
  <c r="FM40" i="1"/>
  <c r="FM41" i="1"/>
  <c r="FM42" i="1"/>
  <c r="FM43" i="1"/>
  <c r="FM44" i="1"/>
  <c r="FM45" i="1"/>
  <c r="FM46" i="1"/>
  <c r="FM47" i="1"/>
  <c r="FM48" i="1"/>
  <c r="FM49" i="1"/>
  <c r="FM50" i="1"/>
  <c r="FM51" i="1"/>
  <c r="FM52" i="1"/>
  <c r="FM53" i="1"/>
  <c r="FM54" i="1"/>
  <c r="FM55" i="1"/>
  <c r="FM56" i="1"/>
  <c r="FM57" i="1"/>
  <c r="FM58" i="1"/>
  <c r="FM59" i="1"/>
  <c r="FM60" i="1"/>
  <c r="FM61" i="1"/>
  <c r="FM62" i="1"/>
  <c r="FM63" i="1"/>
  <c r="FM64" i="1"/>
  <c r="FM65" i="1"/>
  <c r="FM66" i="1"/>
  <c r="FM67" i="1"/>
  <c r="FM68" i="1"/>
  <c r="FM69" i="1"/>
  <c r="FM70" i="1"/>
  <c r="FM71" i="1"/>
  <c r="FM72" i="1"/>
  <c r="FM73" i="1"/>
  <c r="FM74" i="1"/>
  <c r="FM75" i="1"/>
  <c r="FM76" i="1"/>
  <c r="FM77" i="1"/>
  <c r="FM78" i="1"/>
  <c r="FM79" i="1"/>
  <c r="FM80" i="1"/>
  <c r="FM81" i="1"/>
  <c r="FM82" i="1"/>
  <c r="FM83" i="1"/>
  <c r="FM84" i="1"/>
  <c r="FM85" i="1"/>
  <c r="FM86" i="1"/>
  <c r="FM87" i="1"/>
  <c r="FM88" i="1"/>
  <c r="FM89" i="1"/>
  <c r="FM90" i="1"/>
  <c r="FM91" i="1"/>
  <c r="FM92" i="1"/>
  <c r="FM93" i="1"/>
  <c r="FM94" i="1"/>
  <c r="FM95" i="1"/>
  <c r="FM96" i="1"/>
  <c r="FM97" i="1"/>
  <c r="FM98" i="1"/>
  <c r="FM99" i="1"/>
  <c r="FM100" i="1"/>
  <c r="FM101" i="1"/>
  <c r="FM102" i="1"/>
  <c r="FM103" i="1"/>
  <c r="FM104" i="1"/>
  <c r="FM105" i="1"/>
  <c r="FM106" i="1"/>
  <c r="FM107" i="1"/>
  <c r="FM108" i="1"/>
  <c r="FM109" i="1"/>
  <c r="FM110" i="1"/>
  <c r="FM11" i="1"/>
  <c r="FC12" i="1"/>
  <c r="FC13" i="1"/>
  <c r="FC14" i="1"/>
  <c r="FC15" i="1"/>
  <c r="FC16" i="1"/>
  <c r="FC17" i="1"/>
  <c r="FC18" i="1"/>
  <c r="FC19" i="1"/>
  <c r="FC20" i="1"/>
  <c r="FC21" i="1"/>
  <c r="FC22" i="1"/>
  <c r="FC23" i="1"/>
  <c r="FC24" i="1"/>
  <c r="FC25" i="1"/>
  <c r="FC26" i="1"/>
  <c r="FC27" i="1"/>
  <c r="FC28" i="1"/>
  <c r="FC29" i="1"/>
  <c r="FC30" i="1"/>
  <c r="FC31" i="1"/>
  <c r="FC32" i="1"/>
  <c r="FC33" i="1"/>
  <c r="FC34" i="1"/>
  <c r="FC35" i="1"/>
  <c r="FC36" i="1"/>
  <c r="FC37" i="1"/>
  <c r="FC38" i="1"/>
  <c r="FC39" i="1"/>
  <c r="FC40" i="1"/>
  <c r="FC41" i="1"/>
  <c r="FC42" i="1"/>
  <c r="FC43" i="1"/>
  <c r="FC44" i="1"/>
  <c r="FC45" i="1"/>
  <c r="FC46" i="1"/>
  <c r="FC47" i="1"/>
  <c r="FC48" i="1"/>
  <c r="FC49" i="1"/>
  <c r="FC50" i="1"/>
  <c r="FC51" i="1"/>
  <c r="FC52" i="1"/>
  <c r="FC53" i="1"/>
  <c r="FC54" i="1"/>
  <c r="FC55" i="1"/>
  <c r="FC56" i="1"/>
  <c r="FC57" i="1"/>
  <c r="FC58" i="1"/>
  <c r="FC59" i="1"/>
  <c r="FC60" i="1"/>
  <c r="FC61" i="1"/>
  <c r="FC62" i="1"/>
  <c r="FC63" i="1"/>
  <c r="FC64" i="1"/>
  <c r="FC65" i="1"/>
  <c r="FC66" i="1"/>
  <c r="FC67" i="1"/>
  <c r="FC68" i="1"/>
  <c r="FC69" i="1"/>
  <c r="FC70" i="1"/>
  <c r="FC71" i="1"/>
  <c r="FC72" i="1"/>
  <c r="FC73" i="1"/>
  <c r="FC74" i="1"/>
  <c r="FC75" i="1"/>
  <c r="FC76" i="1"/>
  <c r="FC77" i="1"/>
  <c r="FC78" i="1"/>
  <c r="FC79" i="1"/>
  <c r="FC80" i="1"/>
  <c r="FC81" i="1"/>
  <c r="FC82" i="1"/>
  <c r="FC83" i="1"/>
  <c r="FC84" i="1"/>
  <c r="FC85" i="1"/>
  <c r="FC86" i="1"/>
  <c r="FC87" i="1"/>
  <c r="FC88" i="1"/>
  <c r="FC89" i="1"/>
  <c r="FC90" i="1"/>
  <c r="FC91" i="1"/>
  <c r="FC92" i="1"/>
  <c r="FC93" i="1"/>
  <c r="FC94" i="1"/>
  <c r="FC95" i="1"/>
  <c r="FC96" i="1"/>
  <c r="FC97" i="1"/>
  <c r="FC98" i="1"/>
  <c r="FC99" i="1"/>
  <c r="FC100" i="1"/>
  <c r="FC101" i="1"/>
  <c r="FC102" i="1"/>
  <c r="FC103" i="1"/>
  <c r="FC104" i="1"/>
  <c r="FC105" i="1"/>
  <c r="FC106" i="1"/>
  <c r="FC107" i="1"/>
  <c r="FC108" i="1"/>
  <c r="FC109" i="1"/>
  <c r="FC110" i="1"/>
  <c r="FC11" i="1"/>
  <c r="FB12" i="1"/>
  <c r="FB13" i="1"/>
  <c r="FB14" i="1"/>
  <c r="FB15" i="1"/>
  <c r="FB16" i="1"/>
  <c r="FB17" i="1"/>
  <c r="FB18" i="1"/>
  <c r="FB19" i="1"/>
  <c r="FB20" i="1"/>
  <c r="FB21" i="1"/>
  <c r="FB22" i="1"/>
  <c r="FB23" i="1"/>
  <c r="FB24" i="1"/>
  <c r="FB25" i="1"/>
  <c r="FB26" i="1"/>
  <c r="FB27" i="1"/>
  <c r="FB28" i="1"/>
  <c r="FB29" i="1"/>
  <c r="FB30" i="1"/>
  <c r="FB31" i="1"/>
  <c r="FB32" i="1"/>
  <c r="FB33" i="1"/>
  <c r="FB34" i="1"/>
  <c r="FB35" i="1"/>
  <c r="FB36" i="1"/>
  <c r="FB37" i="1"/>
  <c r="FB38" i="1"/>
  <c r="FB39" i="1"/>
  <c r="FB40" i="1"/>
  <c r="FB41" i="1"/>
  <c r="FB42" i="1"/>
  <c r="FB43" i="1"/>
  <c r="FB44" i="1"/>
  <c r="FB45" i="1"/>
  <c r="FB46" i="1"/>
  <c r="FB47" i="1"/>
  <c r="FB48" i="1"/>
  <c r="FB49" i="1"/>
  <c r="FB50" i="1"/>
  <c r="FB51" i="1"/>
  <c r="FB52" i="1"/>
  <c r="FB53" i="1"/>
  <c r="FB54" i="1"/>
  <c r="FB55" i="1"/>
  <c r="FB56" i="1"/>
  <c r="FB57" i="1"/>
  <c r="FB58" i="1"/>
  <c r="FB59" i="1"/>
  <c r="FB60" i="1"/>
  <c r="FB61" i="1"/>
  <c r="FB62" i="1"/>
  <c r="FB63" i="1"/>
  <c r="FB64" i="1"/>
  <c r="FB65" i="1"/>
  <c r="FB66" i="1"/>
  <c r="FB67" i="1"/>
  <c r="FB68" i="1"/>
  <c r="FB69" i="1"/>
  <c r="FB70" i="1"/>
  <c r="FB71" i="1"/>
  <c r="FB72" i="1"/>
  <c r="FB73" i="1"/>
  <c r="FB74" i="1"/>
  <c r="FB75" i="1"/>
  <c r="FB76" i="1"/>
  <c r="FB77" i="1"/>
  <c r="FB78" i="1"/>
  <c r="FB79" i="1"/>
  <c r="FB80" i="1"/>
  <c r="FB81" i="1"/>
  <c r="FB82" i="1"/>
  <c r="FB83" i="1"/>
  <c r="FB84" i="1"/>
  <c r="FB85" i="1"/>
  <c r="FB86" i="1"/>
  <c r="FB87" i="1"/>
  <c r="FB88" i="1"/>
  <c r="FB89" i="1"/>
  <c r="FB90" i="1"/>
  <c r="FB91" i="1"/>
  <c r="FB92" i="1"/>
  <c r="FB93" i="1"/>
  <c r="FB94" i="1"/>
  <c r="FB95" i="1"/>
  <c r="FB96" i="1"/>
  <c r="FB97" i="1"/>
  <c r="FB98" i="1"/>
  <c r="FB99" i="1"/>
  <c r="FB100" i="1"/>
  <c r="FB101" i="1"/>
  <c r="FB102" i="1"/>
  <c r="FB103" i="1"/>
  <c r="FB104" i="1"/>
  <c r="FB105" i="1"/>
  <c r="FB106" i="1"/>
  <c r="FB107" i="1"/>
  <c r="FB108" i="1"/>
  <c r="FB109" i="1"/>
  <c r="FB110" i="1"/>
  <c r="FB11" i="1"/>
  <c r="FV9" i="1" l="1"/>
  <c r="FO12" i="1"/>
  <c r="FP12" i="1"/>
  <c r="FQ12" i="1"/>
  <c r="FR12" i="1"/>
  <c r="FS12" i="1"/>
  <c r="FO13" i="1"/>
  <c r="FP13" i="1"/>
  <c r="FQ13" i="1"/>
  <c r="FR13" i="1"/>
  <c r="FS13" i="1"/>
  <c r="FO14" i="1"/>
  <c r="FP14" i="1"/>
  <c r="FQ14" i="1"/>
  <c r="FR14" i="1"/>
  <c r="FS14" i="1"/>
  <c r="FO15" i="1"/>
  <c r="FP15" i="1"/>
  <c r="FQ15" i="1"/>
  <c r="FR15" i="1"/>
  <c r="FS15" i="1"/>
  <c r="FO16" i="1"/>
  <c r="FP16" i="1"/>
  <c r="FQ16" i="1"/>
  <c r="FR16" i="1"/>
  <c r="FS16" i="1"/>
  <c r="FO17" i="1"/>
  <c r="FP17" i="1"/>
  <c r="FQ17" i="1"/>
  <c r="FR17" i="1"/>
  <c r="FS17" i="1"/>
  <c r="FO18" i="1"/>
  <c r="FP18" i="1"/>
  <c r="FQ18" i="1"/>
  <c r="FR18" i="1"/>
  <c r="FS18" i="1"/>
  <c r="FO19" i="1"/>
  <c r="FP19" i="1"/>
  <c r="FQ19" i="1"/>
  <c r="FR19" i="1"/>
  <c r="FS19" i="1"/>
  <c r="FO20" i="1"/>
  <c r="FP20" i="1"/>
  <c r="FQ20" i="1"/>
  <c r="FR20" i="1"/>
  <c r="FS20" i="1"/>
  <c r="FO21" i="1"/>
  <c r="FP21" i="1"/>
  <c r="FQ21" i="1"/>
  <c r="FR21" i="1"/>
  <c r="FS21" i="1"/>
  <c r="FO22" i="1"/>
  <c r="FP22" i="1"/>
  <c r="FQ22" i="1"/>
  <c r="FR22" i="1"/>
  <c r="FS22" i="1"/>
  <c r="FO23" i="1"/>
  <c r="FP23" i="1"/>
  <c r="FQ23" i="1"/>
  <c r="FR23" i="1"/>
  <c r="FS23" i="1"/>
  <c r="FO24" i="1"/>
  <c r="FP24" i="1"/>
  <c r="FQ24" i="1"/>
  <c r="FR24" i="1"/>
  <c r="FS24" i="1"/>
  <c r="FO25" i="1"/>
  <c r="FP25" i="1"/>
  <c r="FQ25" i="1"/>
  <c r="FR25" i="1"/>
  <c r="FS25" i="1"/>
  <c r="FO26" i="1"/>
  <c r="FP26" i="1"/>
  <c r="FQ26" i="1"/>
  <c r="FR26" i="1"/>
  <c r="FS26" i="1"/>
  <c r="FO27" i="1"/>
  <c r="FP27" i="1"/>
  <c r="FQ27" i="1"/>
  <c r="FR27" i="1"/>
  <c r="FS27" i="1"/>
  <c r="FO28" i="1"/>
  <c r="FP28" i="1"/>
  <c r="FQ28" i="1"/>
  <c r="FR28" i="1"/>
  <c r="FS28" i="1"/>
  <c r="FO29" i="1"/>
  <c r="FP29" i="1"/>
  <c r="FQ29" i="1"/>
  <c r="FR29" i="1"/>
  <c r="FS29" i="1"/>
  <c r="FO30" i="1"/>
  <c r="FP30" i="1"/>
  <c r="FQ30" i="1"/>
  <c r="FR30" i="1"/>
  <c r="FS30" i="1"/>
  <c r="FO31" i="1"/>
  <c r="FP31" i="1"/>
  <c r="FQ31" i="1"/>
  <c r="FR31" i="1"/>
  <c r="FS31" i="1"/>
  <c r="FO32" i="1"/>
  <c r="FP32" i="1"/>
  <c r="FQ32" i="1"/>
  <c r="FR32" i="1"/>
  <c r="FS32" i="1"/>
  <c r="FO33" i="1"/>
  <c r="FP33" i="1"/>
  <c r="FQ33" i="1"/>
  <c r="FR33" i="1"/>
  <c r="FS33" i="1"/>
  <c r="FO34" i="1"/>
  <c r="FP34" i="1"/>
  <c r="FQ34" i="1"/>
  <c r="FR34" i="1"/>
  <c r="FS34" i="1"/>
  <c r="FO35" i="1"/>
  <c r="FP35" i="1"/>
  <c r="FQ35" i="1"/>
  <c r="FR35" i="1"/>
  <c r="FS35" i="1"/>
  <c r="FO36" i="1"/>
  <c r="FP36" i="1"/>
  <c r="FQ36" i="1"/>
  <c r="FR36" i="1"/>
  <c r="FS36" i="1"/>
  <c r="FO37" i="1"/>
  <c r="FP37" i="1"/>
  <c r="FQ37" i="1"/>
  <c r="FR37" i="1"/>
  <c r="FS37" i="1"/>
  <c r="FO38" i="1"/>
  <c r="FP38" i="1"/>
  <c r="FQ38" i="1"/>
  <c r="FR38" i="1"/>
  <c r="FS38" i="1"/>
  <c r="FO39" i="1"/>
  <c r="FP39" i="1"/>
  <c r="FQ39" i="1"/>
  <c r="FR39" i="1"/>
  <c r="FS39" i="1"/>
  <c r="FO40" i="1"/>
  <c r="FP40" i="1"/>
  <c r="FQ40" i="1"/>
  <c r="FR40" i="1"/>
  <c r="FS40" i="1"/>
  <c r="FO41" i="1"/>
  <c r="FP41" i="1"/>
  <c r="FQ41" i="1"/>
  <c r="FR41" i="1"/>
  <c r="FS41" i="1"/>
  <c r="FO42" i="1"/>
  <c r="FP42" i="1"/>
  <c r="FQ42" i="1"/>
  <c r="FR42" i="1"/>
  <c r="FS42" i="1"/>
  <c r="FO43" i="1"/>
  <c r="FP43" i="1"/>
  <c r="FQ43" i="1"/>
  <c r="FR43" i="1"/>
  <c r="FS43" i="1"/>
  <c r="FO44" i="1"/>
  <c r="FP44" i="1"/>
  <c r="FQ44" i="1"/>
  <c r="FR44" i="1"/>
  <c r="FS44" i="1"/>
  <c r="FO45" i="1"/>
  <c r="FP45" i="1"/>
  <c r="FQ45" i="1"/>
  <c r="FR45" i="1"/>
  <c r="FS45" i="1"/>
  <c r="FO46" i="1"/>
  <c r="FP46" i="1"/>
  <c r="FQ46" i="1"/>
  <c r="FR46" i="1"/>
  <c r="FS46" i="1"/>
  <c r="FO47" i="1"/>
  <c r="FP47" i="1"/>
  <c r="FQ47" i="1"/>
  <c r="FR47" i="1"/>
  <c r="FS47" i="1"/>
  <c r="FO48" i="1"/>
  <c r="FP48" i="1"/>
  <c r="FQ48" i="1"/>
  <c r="FR48" i="1"/>
  <c r="FS48" i="1"/>
  <c r="FO49" i="1"/>
  <c r="FP49" i="1"/>
  <c r="FQ49" i="1"/>
  <c r="FR49" i="1"/>
  <c r="FS49" i="1"/>
  <c r="FO50" i="1"/>
  <c r="FP50" i="1"/>
  <c r="FQ50" i="1"/>
  <c r="FR50" i="1"/>
  <c r="FS50" i="1"/>
  <c r="FO51" i="1"/>
  <c r="FP51" i="1"/>
  <c r="FQ51" i="1"/>
  <c r="FR51" i="1"/>
  <c r="FS51" i="1"/>
  <c r="FO52" i="1"/>
  <c r="FP52" i="1"/>
  <c r="FQ52" i="1"/>
  <c r="FR52" i="1"/>
  <c r="FS52" i="1"/>
  <c r="FO53" i="1"/>
  <c r="FP53" i="1"/>
  <c r="FQ53" i="1"/>
  <c r="FR53" i="1"/>
  <c r="FS53" i="1"/>
  <c r="FO54" i="1"/>
  <c r="FP54" i="1"/>
  <c r="FQ54" i="1"/>
  <c r="FR54" i="1"/>
  <c r="FS54" i="1"/>
  <c r="FO55" i="1"/>
  <c r="FP55" i="1"/>
  <c r="FQ55" i="1"/>
  <c r="FR55" i="1"/>
  <c r="FS55" i="1"/>
  <c r="FO56" i="1"/>
  <c r="FP56" i="1"/>
  <c r="FQ56" i="1"/>
  <c r="FR56" i="1"/>
  <c r="FS56" i="1"/>
  <c r="FO57" i="1"/>
  <c r="FP57" i="1"/>
  <c r="FQ57" i="1"/>
  <c r="FR57" i="1"/>
  <c r="FS57" i="1"/>
  <c r="FO58" i="1"/>
  <c r="FP58" i="1"/>
  <c r="FQ58" i="1"/>
  <c r="FR58" i="1"/>
  <c r="FS58" i="1"/>
  <c r="FO59" i="1"/>
  <c r="FP59" i="1"/>
  <c r="FQ59" i="1"/>
  <c r="FR59" i="1"/>
  <c r="FS59" i="1"/>
  <c r="FO60" i="1"/>
  <c r="FP60" i="1"/>
  <c r="FQ60" i="1"/>
  <c r="FR60" i="1"/>
  <c r="FS60" i="1"/>
  <c r="FO61" i="1"/>
  <c r="FP61" i="1"/>
  <c r="FQ61" i="1"/>
  <c r="FR61" i="1"/>
  <c r="FS61" i="1"/>
  <c r="FO62" i="1"/>
  <c r="FP62" i="1"/>
  <c r="FQ62" i="1"/>
  <c r="FR62" i="1"/>
  <c r="FS62" i="1"/>
  <c r="FO63" i="1"/>
  <c r="FP63" i="1"/>
  <c r="FQ63" i="1"/>
  <c r="FR63" i="1"/>
  <c r="FS63" i="1"/>
  <c r="FO64" i="1"/>
  <c r="FP64" i="1"/>
  <c r="FQ64" i="1"/>
  <c r="FR64" i="1"/>
  <c r="FS64" i="1"/>
  <c r="FO65" i="1"/>
  <c r="FP65" i="1"/>
  <c r="FQ65" i="1"/>
  <c r="FR65" i="1"/>
  <c r="FS65" i="1"/>
  <c r="FO66" i="1"/>
  <c r="FP66" i="1"/>
  <c r="FQ66" i="1"/>
  <c r="FR66" i="1"/>
  <c r="FS66" i="1"/>
  <c r="FO67" i="1"/>
  <c r="FP67" i="1"/>
  <c r="FQ67" i="1"/>
  <c r="FR67" i="1"/>
  <c r="FS67" i="1"/>
  <c r="FO68" i="1"/>
  <c r="FP68" i="1"/>
  <c r="FQ68" i="1"/>
  <c r="FR68" i="1"/>
  <c r="FS68" i="1"/>
  <c r="FO69" i="1"/>
  <c r="FP69" i="1"/>
  <c r="FQ69" i="1"/>
  <c r="FR69" i="1"/>
  <c r="FS69" i="1"/>
  <c r="FO70" i="1"/>
  <c r="FP70" i="1"/>
  <c r="FQ70" i="1"/>
  <c r="FR70" i="1"/>
  <c r="FS70" i="1"/>
  <c r="FO71" i="1"/>
  <c r="FP71" i="1"/>
  <c r="FQ71" i="1"/>
  <c r="FR71" i="1"/>
  <c r="FS71" i="1"/>
  <c r="FO72" i="1"/>
  <c r="FP72" i="1"/>
  <c r="FQ72" i="1"/>
  <c r="FR72" i="1"/>
  <c r="FS72" i="1"/>
  <c r="FO73" i="1"/>
  <c r="FP73" i="1"/>
  <c r="FQ73" i="1"/>
  <c r="FR73" i="1"/>
  <c r="FS73" i="1"/>
  <c r="FO74" i="1"/>
  <c r="FP74" i="1"/>
  <c r="FQ74" i="1"/>
  <c r="FR74" i="1"/>
  <c r="FS74" i="1"/>
  <c r="FO75" i="1"/>
  <c r="FP75" i="1"/>
  <c r="FQ75" i="1"/>
  <c r="FR75" i="1"/>
  <c r="FS75" i="1"/>
  <c r="FO76" i="1"/>
  <c r="FP76" i="1"/>
  <c r="FQ76" i="1"/>
  <c r="FR76" i="1"/>
  <c r="FS76" i="1"/>
  <c r="FO77" i="1"/>
  <c r="FP77" i="1"/>
  <c r="FQ77" i="1"/>
  <c r="FR77" i="1"/>
  <c r="FS77" i="1"/>
  <c r="FO78" i="1"/>
  <c r="FP78" i="1"/>
  <c r="FQ78" i="1"/>
  <c r="FR78" i="1"/>
  <c r="FS78" i="1"/>
  <c r="FO79" i="1"/>
  <c r="FP79" i="1"/>
  <c r="FQ79" i="1"/>
  <c r="FR79" i="1"/>
  <c r="FS79" i="1"/>
  <c r="FO80" i="1"/>
  <c r="FP80" i="1"/>
  <c r="FQ80" i="1"/>
  <c r="FR80" i="1"/>
  <c r="FS80" i="1"/>
  <c r="FO81" i="1"/>
  <c r="FP81" i="1"/>
  <c r="FQ81" i="1"/>
  <c r="FR81" i="1"/>
  <c r="FS81" i="1"/>
  <c r="FO82" i="1"/>
  <c r="FP82" i="1"/>
  <c r="FQ82" i="1"/>
  <c r="FR82" i="1"/>
  <c r="FS82" i="1"/>
  <c r="FO83" i="1"/>
  <c r="FP83" i="1"/>
  <c r="FQ83" i="1"/>
  <c r="FR83" i="1"/>
  <c r="FS83" i="1"/>
  <c r="FO84" i="1"/>
  <c r="FP84" i="1"/>
  <c r="FQ84" i="1"/>
  <c r="FR84" i="1"/>
  <c r="FS84" i="1"/>
  <c r="FO85" i="1"/>
  <c r="FP85" i="1"/>
  <c r="FQ85" i="1"/>
  <c r="FR85" i="1"/>
  <c r="FS85" i="1"/>
  <c r="FO86" i="1"/>
  <c r="FP86" i="1"/>
  <c r="FQ86" i="1"/>
  <c r="FR86" i="1"/>
  <c r="FS86" i="1"/>
  <c r="FO87" i="1"/>
  <c r="FP87" i="1"/>
  <c r="FQ87" i="1"/>
  <c r="FR87" i="1"/>
  <c r="FS87" i="1"/>
  <c r="FO88" i="1"/>
  <c r="FP88" i="1"/>
  <c r="FQ88" i="1"/>
  <c r="FR88" i="1"/>
  <c r="FS88" i="1"/>
  <c r="FO89" i="1"/>
  <c r="FP89" i="1"/>
  <c r="FQ89" i="1"/>
  <c r="FR89" i="1"/>
  <c r="FS89" i="1"/>
  <c r="FO90" i="1"/>
  <c r="FP90" i="1"/>
  <c r="FQ90" i="1"/>
  <c r="FR90" i="1"/>
  <c r="FS90" i="1"/>
  <c r="FO91" i="1"/>
  <c r="FP91" i="1"/>
  <c r="FQ91" i="1"/>
  <c r="FR91" i="1"/>
  <c r="FS91" i="1"/>
  <c r="FO92" i="1"/>
  <c r="FP92" i="1"/>
  <c r="FQ92" i="1"/>
  <c r="FR92" i="1"/>
  <c r="FS92" i="1"/>
  <c r="FO93" i="1"/>
  <c r="FP93" i="1"/>
  <c r="FQ93" i="1"/>
  <c r="FR93" i="1"/>
  <c r="FS93" i="1"/>
  <c r="FO94" i="1"/>
  <c r="FP94" i="1"/>
  <c r="FQ94" i="1"/>
  <c r="FR94" i="1"/>
  <c r="FS94" i="1"/>
  <c r="FO95" i="1"/>
  <c r="FP95" i="1"/>
  <c r="FQ95" i="1"/>
  <c r="FR95" i="1"/>
  <c r="FS95" i="1"/>
  <c r="FO96" i="1"/>
  <c r="FP96" i="1"/>
  <c r="FQ96" i="1"/>
  <c r="FR96" i="1"/>
  <c r="FS96" i="1"/>
  <c r="FO97" i="1"/>
  <c r="FP97" i="1"/>
  <c r="FQ97" i="1"/>
  <c r="FR97" i="1"/>
  <c r="FS97" i="1"/>
  <c r="FO98" i="1"/>
  <c r="FP98" i="1"/>
  <c r="FQ98" i="1"/>
  <c r="FR98" i="1"/>
  <c r="FS98" i="1"/>
  <c r="FO99" i="1"/>
  <c r="FP99" i="1"/>
  <c r="FQ99" i="1"/>
  <c r="FR99" i="1"/>
  <c r="FS99" i="1"/>
  <c r="FO100" i="1"/>
  <c r="FP100" i="1"/>
  <c r="FQ100" i="1"/>
  <c r="FR100" i="1"/>
  <c r="FS100" i="1"/>
  <c r="FO101" i="1"/>
  <c r="FP101" i="1"/>
  <c r="FQ101" i="1"/>
  <c r="FR101" i="1"/>
  <c r="FS101" i="1"/>
  <c r="FO102" i="1"/>
  <c r="FP102" i="1"/>
  <c r="FQ102" i="1"/>
  <c r="FR102" i="1"/>
  <c r="FS102" i="1"/>
  <c r="FO103" i="1"/>
  <c r="FP103" i="1"/>
  <c r="FQ103" i="1"/>
  <c r="FR103" i="1"/>
  <c r="FS103" i="1"/>
  <c r="FO104" i="1"/>
  <c r="FP104" i="1"/>
  <c r="FQ104" i="1"/>
  <c r="FR104" i="1"/>
  <c r="FS104" i="1"/>
  <c r="FO105" i="1"/>
  <c r="FP105" i="1"/>
  <c r="FQ105" i="1"/>
  <c r="FR105" i="1"/>
  <c r="FS105" i="1"/>
  <c r="FO106" i="1"/>
  <c r="FP106" i="1"/>
  <c r="FQ106" i="1"/>
  <c r="FR106" i="1"/>
  <c r="FS106" i="1"/>
  <c r="FO107" i="1"/>
  <c r="FP107" i="1"/>
  <c r="FQ107" i="1"/>
  <c r="FR107" i="1"/>
  <c r="FS107" i="1"/>
  <c r="FO108" i="1"/>
  <c r="FP108" i="1"/>
  <c r="FQ108" i="1"/>
  <c r="FR108" i="1"/>
  <c r="FS108" i="1"/>
  <c r="FO109" i="1"/>
  <c r="FP109" i="1"/>
  <c r="FQ109" i="1"/>
  <c r="FR109" i="1"/>
  <c r="FS109" i="1"/>
  <c r="FO110" i="1"/>
  <c r="FP110" i="1"/>
  <c r="FQ110" i="1"/>
  <c r="FR110" i="1"/>
  <c r="FS110" i="1"/>
  <c r="FS11" i="1"/>
  <c r="FR11" i="1"/>
  <c r="FQ11" i="1"/>
  <c r="FP11" i="1"/>
  <c r="FO11" i="1"/>
  <c r="FD12" i="1"/>
  <c r="FE12" i="1"/>
  <c r="FF12" i="1"/>
  <c r="FG12" i="1"/>
  <c r="FH12" i="1"/>
  <c r="FD13" i="1"/>
  <c r="FE13" i="1"/>
  <c r="FF13" i="1"/>
  <c r="FG13" i="1"/>
  <c r="FH13" i="1"/>
  <c r="FD14" i="1"/>
  <c r="FE14" i="1"/>
  <c r="FF14" i="1"/>
  <c r="FG14" i="1"/>
  <c r="FH14" i="1"/>
  <c r="FD15" i="1"/>
  <c r="FE15" i="1"/>
  <c r="FF15" i="1"/>
  <c r="FG15" i="1"/>
  <c r="FH15" i="1"/>
  <c r="FD16" i="1"/>
  <c r="FE16" i="1"/>
  <c r="FF16" i="1"/>
  <c r="FG16" i="1"/>
  <c r="FH16" i="1"/>
  <c r="FD17" i="1"/>
  <c r="FE17" i="1"/>
  <c r="FF17" i="1"/>
  <c r="FG17" i="1"/>
  <c r="FH17" i="1"/>
  <c r="FD18" i="1"/>
  <c r="FE18" i="1"/>
  <c r="FF18" i="1"/>
  <c r="FG18" i="1"/>
  <c r="FH18" i="1"/>
  <c r="FD19" i="1"/>
  <c r="FE19" i="1"/>
  <c r="FF19" i="1"/>
  <c r="FG19" i="1"/>
  <c r="FH19" i="1"/>
  <c r="FD20" i="1"/>
  <c r="FE20" i="1"/>
  <c r="FF20" i="1"/>
  <c r="FG20" i="1"/>
  <c r="FH20" i="1"/>
  <c r="FD21" i="1"/>
  <c r="FE21" i="1"/>
  <c r="FF21" i="1"/>
  <c r="FG21" i="1"/>
  <c r="FH21" i="1"/>
  <c r="FD22" i="1"/>
  <c r="FE22" i="1"/>
  <c r="FF22" i="1"/>
  <c r="FG22" i="1"/>
  <c r="FH22" i="1"/>
  <c r="FD23" i="1"/>
  <c r="FE23" i="1"/>
  <c r="FF23" i="1"/>
  <c r="FG23" i="1"/>
  <c r="FH23" i="1"/>
  <c r="FD24" i="1"/>
  <c r="FE24" i="1"/>
  <c r="FF24" i="1"/>
  <c r="FG24" i="1"/>
  <c r="FH24" i="1"/>
  <c r="FD25" i="1"/>
  <c r="FE25" i="1"/>
  <c r="FF25" i="1"/>
  <c r="FG25" i="1"/>
  <c r="FH25" i="1"/>
  <c r="FD26" i="1"/>
  <c r="FE26" i="1"/>
  <c r="FF26" i="1"/>
  <c r="FG26" i="1"/>
  <c r="FH26" i="1"/>
  <c r="FD27" i="1"/>
  <c r="FE27" i="1"/>
  <c r="FF27" i="1"/>
  <c r="FG27" i="1"/>
  <c r="FH27" i="1"/>
  <c r="FD28" i="1"/>
  <c r="FE28" i="1"/>
  <c r="FF28" i="1"/>
  <c r="FG28" i="1"/>
  <c r="FH28" i="1"/>
  <c r="FD29" i="1"/>
  <c r="FE29" i="1"/>
  <c r="FF29" i="1"/>
  <c r="FG29" i="1"/>
  <c r="FH29" i="1"/>
  <c r="FD30" i="1"/>
  <c r="FE30" i="1"/>
  <c r="FF30" i="1"/>
  <c r="FG30" i="1"/>
  <c r="FH30" i="1"/>
  <c r="FD31" i="1"/>
  <c r="FE31" i="1"/>
  <c r="FF31" i="1"/>
  <c r="FG31" i="1"/>
  <c r="FH31" i="1"/>
  <c r="FD32" i="1"/>
  <c r="FE32" i="1"/>
  <c r="FF32" i="1"/>
  <c r="FG32" i="1"/>
  <c r="FH32" i="1"/>
  <c r="FD33" i="1"/>
  <c r="FE33" i="1"/>
  <c r="FF33" i="1"/>
  <c r="FG33" i="1"/>
  <c r="FH33" i="1"/>
  <c r="FD34" i="1"/>
  <c r="FE34" i="1"/>
  <c r="FF34" i="1"/>
  <c r="FG34" i="1"/>
  <c r="FH34" i="1"/>
  <c r="FD35" i="1"/>
  <c r="FE35" i="1"/>
  <c r="FF35" i="1"/>
  <c r="FG35" i="1"/>
  <c r="FH35" i="1"/>
  <c r="FD36" i="1"/>
  <c r="FE36" i="1"/>
  <c r="FF36" i="1"/>
  <c r="FG36" i="1"/>
  <c r="FH36" i="1"/>
  <c r="FD37" i="1"/>
  <c r="FE37" i="1"/>
  <c r="FF37" i="1"/>
  <c r="FG37" i="1"/>
  <c r="FH37" i="1"/>
  <c r="FD38" i="1"/>
  <c r="FE38" i="1"/>
  <c r="FF38" i="1"/>
  <c r="FG38" i="1"/>
  <c r="FH38" i="1"/>
  <c r="FD39" i="1"/>
  <c r="FE39" i="1"/>
  <c r="FF39" i="1"/>
  <c r="FG39" i="1"/>
  <c r="FH39" i="1"/>
  <c r="FD40" i="1"/>
  <c r="FE40" i="1"/>
  <c r="FF40" i="1"/>
  <c r="FG40" i="1"/>
  <c r="FH40" i="1"/>
  <c r="FD41" i="1"/>
  <c r="FE41" i="1"/>
  <c r="FF41" i="1"/>
  <c r="FG41" i="1"/>
  <c r="FH41" i="1"/>
  <c r="FD42" i="1"/>
  <c r="FE42" i="1"/>
  <c r="FF42" i="1"/>
  <c r="FG42" i="1"/>
  <c r="FH42" i="1"/>
  <c r="FD43" i="1"/>
  <c r="FE43" i="1"/>
  <c r="FF43" i="1"/>
  <c r="FG43" i="1"/>
  <c r="FH43" i="1"/>
  <c r="FD44" i="1"/>
  <c r="FE44" i="1"/>
  <c r="FF44" i="1"/>
  <c r="FG44" i="1"/>
  <c r="FH44" i="1"/>
  <c r="FD45" i="1"/>
  <c r="FE45" i="1"/>
  <c r="FF45" i="1"/>
  <c r="FG45" i="1"/>
  <c r="FH45" i="1"/>
  <c r="FD46" i="1"/>
  <c r="FE46" i="1"/>
  <c r="FF46" i="1"/>
  <c r="FG46" i="1"/>
  <c r="FH46" i="1"/>
  <c r="FD47" i="1"/>
  <c r="FE47" i="1"/>
  <c r="FF47" i="1"/>
  <c r="FG47" i="1"/>
  <c r="FH47" i="1"/>
  <c r="FD48" i="1"/>
  <c r="FE48" i="1"/>
  <c r="FF48" i="1"/>
  <c r="FG48" i="1"/>
  <c r="FH48" i="1"/>
  <c r="FD49" i="1"/>
  <c r="FE49" i="1"/>
  <c r="FF49" i="1"/>
  <c r="FG49" i="1"/>
  <c r="FH49" i="1"/>
  <c r="FD50" i="1"/>
  <c r="FE50" i="1"/>
  <c r="FF50" i="1"/>
  <c r="FG50" i="1"/>
  <c r="FH50" i="1"/>
  <c r="FD51" i="1"/>
  <c r="FE51" i="1"/>
  <c r="FF51" i="1"/>
  <c r="FG51" i="1"/>
  <c r="FH51" i="1"/>
  <c r="FD52" i="1"/>
  <c r="FE52" i="1"/>
  <c r="FF52" i="1"/>
  <c r="FG52" i="1"/>
  <c r="FH52" i="1"/>
  <c r="FD53" i="1"/>
  <c r="FE53" i="1"/>
  <c r="FF53" i="1"/>
  <c r="FG53" i="1"/>
  <c r="FH53" i="1"/>
  <c r="FD54" i="1"/>
  <c r="FE54" i="1"/>
  <c r="FF54" i="1"/>
  <c r="FG54" i="1"/>
  <c r="FH54" i="1"/>
  <c r="FD55" i="1"/>
  <c r="FE55" i="1"/>
  <c r="FF55" i="1"/>
  <c r="FG55" i="1"/>
  <c r="FH55" i="1"/>
  <c r="FD56" i="1"/>
  <c r="FE56" i="1"/>
  <c r="FF56" i="1"/>
  <c r="FG56" i="1"/>
  <c r="FH56" i="1"/>
  <c r="FD57" i="1"/>
  <c r="FE57" i="1"/>
  <c r="FF57" i="1"/>
  <c r="FG57" i="1"/>
  <c r="FH57" i="1"/>
  <c r="FD58" i="1"/>
  <c r="FE58" i="1"/>
  <c r="FF58" i="1"/>
  <c r="FG58" i="1"/>
  <c r="FH58" i="1"/>
  <c r="FD59" i="1"/>
  <c r="FE59" i="1"/>
  <c r="FF59" i="1"/>
  <c r="FG59" i="1"/>
  <c r="FH59" i="1"/>
  <c r="FD60" i="1"/>
  <c r="FE60" i="1"/>
  <c r="FF60" i="1"/>
  <c r="FG60" i="1"/>
  <c r="FH60" i="1"/>
  <c r="FD61" i="1"/>
  <c r="FE61" i="1"/>
  <c r="FF61" i="1"/>
  <c r="FG61" i="1"/>
  <c r="FH61" i="1"/>
  <c r="FD62" i="1"/>
  <c r="FE62" i="1"/>
  <c r="FF62" i="1"/>
  <c r="FG62" i="1"/>
  <c r="FH62" i="1"/>
  <c r="FD63" i="1"/>
  <c r="FE63" i="1"/>
  <c r="FF63" i="1"/>
  <c r="FG63" i="1"/>
  <c r="FH63" i="1"/>
  <c r="FD64" i="1"/>
  <c r="FE64" i="1"/>
  <c r="FF64" i="1"/>
  <c r="FG64" i="1"/>
  <c r="FH64" i="1"/>
  <c r="FD65" i="1"/>
  <c r="FE65" i="1"/>
  <c r="FF65" i="1"/>
  <c r="FG65" i="1"/>
  <c r="FH65" i="1"/>
  <c r="FD66" i="1"/>
  <c r="FE66" i="1"/>
  <c r="FF66" i="1"/>
  <c r="FG66" i="1"/>
  <c r="FH66" i="1"/>
  <c r="FD67" i="1"/>
  <c r="FE67" i="1"/>
  <c r="FF67" i="1"/>
  <c r="FG67" i="1"/>
  <c r="FH67" i="1"/>
  <c r="FD68" i="1"/>
  <c r="FE68" i="1"/>
  <c r="FF68" i="1"/>
  <c r="FG68" i="1"/>
  <c r="FH68" i="1"/>
  <c r="FD69" i="1"/>
  <c r="FE69" i="1"/>
  <c r="FF69" i="1"/>
  <c r="FG69" i="1"/>
  <c r="FH69" i="1"/>
  <c r="FD70" i="1"/>
  <c r="FE70" i="1"/>
  <c r="FF70" i="1"/>
  <c r="FG70" i="1"/>
  <c r="FH70" i="1"/>
  <c r="FD71" i="1"/>
  <c r="FE71" i="1"/>
  <c r="FF71" i="1"/>
  <c r="FG71" i="1"/>
  <c r="FH71" i="1"/>
  <c r="FD72" i="1"/>
  <c r="FE72" i="1"/>
  <c r="FF72" i="1"/>
  <c r="FG72" i="1"/>
  <c r="FH72" i="1"/>
  <c r="FD73" i="1"/>
  <c r="FE73" i="1"/>
  <c r="FF73" i="1"/>
  <c r="FG73" i="1"/>
  <c r="FH73" i="1"/>
  <c r="FD74" i="1"/>
  <c r="FE74" i="1"/>
  <c r="FF74" i="1"/>
  <c r="FG74" i="1"/>
  <c r="FH74" i="1"/>
  <c r="FD75" i="1"/>
  <c r="FE75" i="1"/>
  <c r="FF75" i="1"/>
  <c r="FG75" i="1"/>
  <c r="FH75" i="1"/>
  <c r="FD76" i="1"/>
  <c r="FE76" i="1"/>
  <c r="FF76" i="1"/>
  <c r="FG76" i="1"/>
  <c r="FH76" i="1"/>
  <c r="FD77" i="1"/>
  <c r="FE77" i="1"/>
  <c r="FF77" i="1"/>
  <c r="FG77" i="1"/>
  <c r="FH77" i="1"/>
  <c r="FD78" i="1"/>
  <c r="FE78" i="1"/>
  <c r="FF78" i="1"/>
  <c r="FG78" i="1"/>
  <c r="FH78" i="1"/>
  <c r="FD79" i="1"/>
  <c r="FE79" i="1"/>
  <c r="FF79" i="1"/>
  <c r="FG79" i="1"/>
  <c r="FH79" i="1"/>
  <c r="FD80" i="1"/>
  <c r="FE80" i="1"/>
  <c r="FF80" i="1"/>
  <c r="FG80" i="1"/>
  <c r="FH80" i="1"/>
  <c r="FD81" i="1"/>
  <c r="FE81" i="1"/>
  <c r="FF81" i="1"/>
  <c r="FG81" i="1"/>
  <c r="FH81" i="1"/>
  <c r="FD82" i="1"/>
  <c r="FE82" i="1"/>
  <c r="FF82" i="1"/>
  <c r="FG82" i="1"/>
  <c r="FH82" i="1"/>
  <c r="FD83" i="1"/>
  <c r="FE83" i="1"/>
  <c r="FF83" i="1"/>
  <c r="FG83" i="1"/>
  <c r="FH83" i="1"/>
  <c r="FD84" i="1"/>
  <c r="FE84" i="1"/>
  <c r="FF84" i="1"/>
  <c r="FG84" i="1"/>
  <c r="FH84" i="1"/>
  <c r="FD85" i="1"/>
  <c r="FE85" i="1"/>
  <c r="FF85" i="1"/>
  <c r="FG85" i="1"/>
  <c r="FH85" i="1"/>
  <c r="FD86" i="1"/>
  <c r="FE86" i="1"/>
  <c r="FF86" i="1"/>
  <c r="FG86" i="1"/>
  <c r="FH86" i="1"/>
  <c r="FD87" i="1"/>
  <c r="FE87" i="1"/>
  <c r="FF87" i="1"/>
  <c r="FG87" i="1"/>
  <c r="FH87" i="1"/>
  <c r="FD88" i="1"/>
  <c r="FE88" i="1"/>
  <c r="FF88" i="1"/>
  <c r="FG88" i="1"/>
  <c r="FH88" i="1"/>
  <c r="FD89" i="1"/>
  <c r="FE89" i="1"/>
  <c r="FF89" i="1"/>
  <c r="FG89" i="1"/>
  <c r="FH89" i="1"/>
  <c r="FD90" i="1"/>
  <c r="FE90" i="1"/>
  <c r="FF90" i="1"/>
  <c r="FG90" i="1"/>
  <c r="FH90" i="1"/>
  <c r="FD91" i="1"/>
  <c r="FE91" i="1"/>
  <c r="FF91" i="1"/>
  <c r="FG91" i="1"/>
  <c r="FH91" i="1"/>
  <c r="FD92" i="1"/>
  <c r="FE92" i="1"/>
  <c r="FF92" i="1"/>
  <c r="FG92" i="1"/>
  <c r="FH92" i="1"/>
  <c r="FD93" i="1"/>
  <c r="FE93" i="1"/>
  <c r="FF93" i="1"/>
  <c r="FG93" i="1"/>
  <c r="FH93" i="1"/>
  <c r="FD94" i="1"/>
  <c r="FE94" i="1"/>
  <c r="FF94" i="1"/>
  <c r="FG94" i="1"/>
  <c r="FH94" i="1"/>
  <c r="FD95" i="1"/>
  <c r="FE95" i="1"/>
  <c r="FF95" i="1"/>
  <c r="FG95" i="1"/>
  <c r="FH95" i="1"/>
  <c r="FD96" i="1"/>
  <c r="FE96" i="1"/>
  <c r="FF96" i="1"/>
  <c r="FG96" i="1"/>
  <c r="FH96" i="1"/>
  <c r="FD97" i="1"/>
  <c r="FE97" i="1"/>
  <c r="FF97" i="1"/>
  <c r="FG97" i="1"/>
  <c r="FH97" i="1"/>
  <c r="FD98" i="1"/>
  <c r="FE98" i="1"/>
  <c r="FF98" i="1"/>
  <c r="FG98" i="1"/>
  <c r="FH98" i="1"/>
  <c r="FD99" i="1"/>
  <c r="FE99" i="1"/>
  <c r="FF99" i="1"/>
  <c r="FG99" i="1"/>
  <c r="FH99" i="1"/>
  <c r="FD100" i="1"/>
  <c r="FE100" i="1"/>
  <c r="FF100" i="1"/>
  <c r="FG100" i="1"/>
  <c r="FH100" i="1"/>
  <c r="FD101" i="1"/>
  <c r="FE101" i="1"/>
  <c r="FF101" i="1"/>
  <c r="FG101" i="1"/>
  <c r="FH101" i="1"/>
  <c r="FD102" i="1"/>
  <c r="FE102" i="1"/>
  <c r="FF102" i="1"/>
  <c r="FG102" i="1"/>
  <c r="FH102" i="1"/>
  <c r="FD103" i="1"/>
  <c r="FE103" i="1"/>
  <c r="FF103" i="1"/>
  <c r="FG103" i="1"/>
  <c r="FH103" i="1"/>
  <c r="FD104" i="1"/>
  <c r="FE104" i="1"/>
  <c r="FF104" i="1"/>
  <c r="FG104" i="1"/>
  <c r="FH104" i="1"/>
  <c r="FD105" i="1"/>
  <c r="FE105" i="1"/>
  <c r="FF105" i="1"/>
  <c r="FG105" i="1"/>
  <c r="FH105" i="1"/>
  <c r="FD106" i="1"/>
  <c r="FE106" i="1"/>
  <c r="FF106" i="1"/>
  <c r="FG106" i="1"/>
  <c r="FH106" i="1"/>
  <c r="FD107" i="1"/>
  <c r="FE107" i="1"/>
  <c r="FF107" i="1"/>
  <c r="FG107" i="1"/>
  <c r="FH107" i="1"/>
  <c r="FD108" i="1"/>
  <c r="FE108" i="1"/>
  <c r="FF108" i="1"/>
  <c r="FG108" i="1"/>
  <c r="FH108" i="1"/>
  <c r="FD109" i="1"/>
  <c r="FE109" i="1"/>
  <c r="FF109" i="1"/>
  <c r="FG109" i="1"/>
  <c r="FH109" i="1"/>
  <c r="FD110" i="1"/>
  <c r="FE110" i="1"/>
  <c r="FF110" i="1"/>
  <c r="FG110" i="1"/>
  <c r="FH110" i="1"/>
  <c r="FH11" i="1"/>
  <c r="FG11" i="1"/>
  <c r="FF11" i="1"/>
  <c r="FE11" i="1"/>
  <c r="FD11" i="1"/>
  <c r="EX12" i="1"/>
  <c r="EY12" i="1"/>
  <c r="EZ12" i="1"/>
  <c r="FA12" i="1"/>
  <c r="EX13" i="1"/>
  <c r="EY13" i="1"/>
  <c r="EZ13" i="1"/>
  <c r="FA13" i="1"/>
  <c r="EX14" i="1"/>
  <c r="EY14" i="1"/>
  <c r="EZ14" i="1"/>
  <c r="FA14" i="1"/>
  <c r="EX15" i="1"/>
  <c r="EY15" i="1"/>
  <c r="EZ15" i="1"/>
  <c r="FA15" i="1"/>
  <c r="EX16" i="1"/>
  <c r="EY16" i="1"/>
  <c r="EZ16" i="1"/>
  <c r="FA16" i="1"/>
  <c r="EX17" i="1"/>
  <c r="EY17" i="1"/>
  <c r="EZ17" i="1"/>
  <c r="FA17" i="1"/>
  <c r="EX18" i="1"/>
  <c r="EY18" i="1"/>
  <c r="EZ18" i="1"/>
  <c r="FA18" i="1"/>
  <c r="EX19" i="1"/>
  <c r="EY19" i="1"/>
  <c r="EZ19" i="1"/>
  <c r="FA19" i="1"/>
  <c r="EX20" i="1"/>
  <c r="EY20" i="1"/>
  <c r="EZ20" i="1"/>
  <c r="FA20" i="1"/>
  <c r="EX21" i="1"/>
  <c r="EY21" i="1"/>
  <c r="EZ21" i="1"/>
  <c r="FA21" i="1"/>
  <c r="EX22" i="1"/>
  <c r="EY22" i="1"/>
  <c r="EZ22" i="1"/>
  <c r="FA22" i="1"/>
  <c r="EX23" i="1"/>
  <c r="EY23" i="1"/>
  <c r="EZ23" i="1"/>
  <c r="FA23" i="1"/>
  <c r="EX24" i="1"/>
  <c r="EY24" i="1"/>
  <c r="EZ24" i="1"/>
  <c r="FA24" i="1"/>
  <c r="EX25" i="1"/>
  <c r="EY25" i="1"/>
  <c r="EZ25" i="1"/>
  <c r="FA25" i="1"/>
  <c r="EX26" i="1"/>
  <c r="EY26" i="1"/>
  <c r="EZ26" i="1"/>
  <c r="FA26" i="1"/>
  <c r="EX27" i="1"/>
  <c r="EY27" i="1"/>
  <c r="EZ27" i="1"/>
  <c r="FA27" i="1"/>
  <c r="EX28" i="1"/>
  <c r="EY28" i="1"/>
  <c r="EZ28" i="1"/>
  <c r="FA28" i="1"/>
  <c r="EX29" i="1"/>
  <c r="EY29" i="1"/>
  <c r="EZ29" i="1"/>
  <c r="FA29" i="1"/>
  <c r="EX30" i="1"/>
  <c r="EY30" i="1"/>
  <c r="EZ30" i="1"/>
  <c r="FA30" i="1"/>
  <c r="EX31" i="1"/>
  <c r="EY31" i="1"/>
  <c r="EZ31" i="1"/>
  <c r="FA31" i="1"/>
  <c r="EX32" i="1"/>
  <c r="EY32" i="1"/>
  <c r="EZ32" i="1"/>
  <c r="FA32" i="1"/>
  <c r="EX33" i="1"/>
  <c r="EY33" i="1"/>
  <c r="EZ33" i="1"/>
  <c r="FA33" i="1"/>
  <c r="EX34" i="1"/>
  <c r="EY34" i="1"/>
  <c r="EZ34" i="1"/>
  <c r="FA34" i="1"/>
  <c r="EX35" i="1"/>
  <c r="EY35" i="1"/>
  <c r="EZ35" i="1"/>
  <c r="FA35" i="1"/>
  <c r="EX36" i="1"/>
  <c r="EY36" i="1"/>
  <c r="EZ36" i="1"/>
  <c r="FA36" i="1"/>
  <c r="EX37" i="1"/>
  <c r="EY37" i="1"/>
  <c r="EZ37" i="1"/>
  <c r="FA37" i="1"/>
  <c r="EX38" i="1"/>
  <c r="EY38" i="1"/>
  <c r="EZ38" i="1"/>
  <c r="FA38" i="1"/>
  <c r="EX39" i="1"/>
  <c r="EY39" i="1"/>
  <c r="EZ39" i="1"/>
  <c r="FA39" i="1"/>
  <c r="EX40" i="1"/>
  <c r="EY40" i="1"/>
  <c r="EZ40" i="1"/>
  <c r="FA40" i="1"/>
  <c r="EX41" i="1"/>
  <c r="EY41" i="1"/>
  <c r="EZ41" i="1"/>
  <c r="FA41" i="1"/>
  <c r="EX42" i="1"/>
  <c r="EY42" i="1"/>
  <c r="EZ42" i="1"/>
  <c r="FA42" i="1"/>
  <c r="EX43" i="1"/>
  <c r="EY43" i="1"/>
  <c r="EZ43" i="1"/>
  <c r="FA43" i="1"/>
  <c r="EX44" i="1"/>
  <c r="EY44" i="1"/>
  <c r="EZ44" i="1"/>
  <c r="FA44" i="1"/>
  <c r="EX45" i="1"/>
  <c r="EY45" i="1"/>
  <c r="EZ45" i="1"/>
  <c r="FA45" i="1"/>
  <c r="EX46" i="1"/>
  <c r="EY46" i="1"/>
  <c r="EZ46" i="1"/>
  <c r="FA46" i="1"/>
  <c r="EX47" i="1"/>
  <c r="EY47" i="1"/>
  <c r="EZ47" i="1"/>
  <c r="FA47" i="1"/>
  <c r="EX48" i="1"/>
  <c r="EY48" i="1"/>
  <c r="EZ48" i="1"/>
  <c r="FA48" i="1"/>
  <c r="EX49" i="1"/>
  <c r="EY49" i="1"/>
  <c r="EZ49" i="1"/>
  <c r="FA49" i="1"/>
  <c r="EX50" i="1"/>
  <c r="EY50" i="1"/>
  <c r="EZ50" i="1"/>
  <c r="FA50" i="1"/>
  <c r="EX51" i="1"/>
  <c r="EY51" i="1"/>
  <c r="EZ51" i="1"/>
  <c r="FA51" i="1"/>
  <c r="EX52" i="1"/>
  <c r="EY52" i="1"/>
  <c r="EZ52" i="1"/>
  <c r="FA52" i="1"/>
  <c r="EX53" i="1"/>
  <c r="EY53" i="1"/>
  <c r="EZ53" i="1"/>
  <c r="FA53" i="1"/>
  <c r="EX54" i="1"/>
  <c r="EY54" i="1"/>
  <c r="EZ54" i="1"/>
  <c r="FA54" i="1"/>
  <c r="EX55" i="1"/>
  <c r="EY55" i="1"/>
  <c r="EZ55" i="1"/>
  <c r="FA55" i="1"/>
  <c r="EX56" i="1"/>
  <c r="EY56" i="1"/>
  <c r="EZ56" i="1"/>
  <c r="FA56" i="1"/>
  <c r="EX57" i="1"/>
  <c r="EY57" i="1"/>
  <c r="EZ57" i="1"/>
  <c r="FA57" i="1"/>
  <c r="EX58" i="1"/>
  <c r="EY58" i="1"/>
  <c r="EZ58" i="1"/>
  <c r="FA58" i="1"/>
  <c r="EX59" i="1"/>
  <c r="EY59" i="1"/>
  <c r="EZ59" i="1"/>
  <c r="FA59" i="1"/>
  <c r="EX60" i="1"/>
  <c r="EY60" i="1"/>
  <c r="EZ60" i="1"/>
  <c r="FA60" i="1"/>
  <c r="EX61" i="1"/>
  <c r="EY61" i="1"/>
  <c r="EZ61" i="1"/>
  <c r="FA61" i="1"/>
  <c r="EX62" i="1"/>
  <c r="EY62" i="1"/>
  <c r="EZ62" i="1"/>
  <c r="FA62" i="1"/>
  <c r="EX63" i="1"/>
  <c r="EY63" i="1"/>
  <c r="EZ63" i="1"/>
  <c r="FA63" i="1"/>
  <c r="EX64" i="1"/>
  <c r="EY64" i="1"/>
  <c r="EZ64" i="1"/>
  <c r="FA64" i="1"/>
  <c r="EX65" i="1"/>
  <c r="EY65" i="1"/>
  <c r="EZ65" i="1"/>
  <c r="FA65" i="1"/>
  <c r="EX66" i="1"/>
  <c r="EY66" i="1"/>
  <c r="EZ66" i="1"/>
  <c r="FA66" i="1"/>
  <c r="EX67" i="1"/>
  <c r="EY67" i="1"/>
  <c r="EZ67" i="1"/>
  <c r="FA67" i="1"/>
  <c r="EX68" i="1"/>
  <c r="EY68" i="1"/>
  <c r="EZ68" i="1"/>
  <c r="FA68" i="1"/>
  <c r="EX69" i="1"/>
  <c r="EY69" i="1"/>
  <c r="EZ69" i="1"/>
  <c r="FA69" i="1"/>
  <c r="EX70" i="1"/>
  <c r="EY70" i="1"/>
  <c r="EZ70" i="1"/>
  <c r="FA70" i="1"/>
  <c r="EX71" i="1"/>
  <c r="EY71" i="1"/>
  <c r="EZ71" i="1"/>
  <c r="FA71" i="1"/>
  <c r="EX72" i="1"/>
  <c r="EY72" i="1"/>
  <c r="EZ72" i="1"/>
  <c r="FA72" i="1"/>
  <c r="EX73" i="1"/>
  <c r="EY73" i="1"/>
  <c r="EZ73" i="1"/>
  <c r="FA73" i="1"/>
  <c r="EX74" i="1"/>
  <c r="EY74" i="1"/>
  <c r="EZ74" i="1"/>
  <c r="FA74" i="1"/>
  <c r="EX75" i="1"/>
  <c r="EY75" i="1"/>
  <c r="EZ75" i="1"/>
  <c r="FA75" i="1"/>
  <c r="EX76" i="1"/>
  <c r="EY76" i="1"/>
  <c r="EZ76" i="1"/>
  <c r="FA76" i="1"/>
  <c r="EX77" i="1"/>
  <c r="EY77" i="1"/>
  <c r="EZ77" i="1"/>
  <c r="FA77" i="1"/>
  <c r="EX78" i="1"/>
  <c r="EY78" i="1"/>
  <c r="EZ78" i="1"/>
  <c r="FA78" i="1"/>
  <c r="EX79" i="1"/>
  <c r="EY79" i="1"/>
  <c r="EZ79" i="1"/>
  <c r="FA79" i="1"/>
  <c r="EX80" i="1"/>
  <c r="EY80" i="1"/>
  <c r="EZ80" i="1"/>
  <c r="FA80" i="1"/>
  <c r="EX81" i="1"/>
  <c r="EY81" i="1"/>
  <c r="EZ81" i="1"/>
  <c r="FA81" i="1"/>
  <c r="EX82" i="1"/>
  <c r="EY82" i="1"/>
  <c r="EZ82" i="1"/>
  <c r="FA82" i="1"/>
  <c r="EX83" i="1"/>
  <c r="EY83" i="1"/>
  <c r="EZ83" i="1"/>
  <c r="FA83" i="1"/>
  <c r="EX84" i="1"/>
  <c r="EY84" i="1"/>
  <c r="EZ84" i="1"/>
  <c r="FA84" i="1"/>
  <c r="EX85" i="1"/>
  <c r="EY85" i="1"/>
  <c r="EZ85" i="1"/>
  <c r="FA85" i="1"/>
  <c r="EX86" i="1"/>
  <c r="EY86" i="1"/>
  <c r="EZ86" i="1"/>
  <c r="FA86" i="1"/>
  <c r="EX87" i="1"/>
  <c r="EY87" i="1"/>
  <c r="EZ87" i="1"/>
  <c r="FA87" i="1"/>
  <c r="EX88" i="1"/>
  <c r="EY88" i="1"/>
  <c r="EZ88" i="1"/>
  <c r="FA88" i="1"/>
  <c r="EX89" i="1"/>
  <c r="EY89" i="1"/>
  <c r="EZ89" i="1"/>
  <c r="FA89" i="1"/>
  <c r="EX90" i="1"/>
  <c r="EY90" i="1"/>
  <c r="EZ90" i="1"/>
  <c r="FA90" i="1"/>
  <c r="EX91" i="1"/>
  <c r="EY91" i="1"/>
  <c r="EZ91" i="1"/>
  <c r="FA91" i="1"/>
  <c r="EX92" i="1"/>
  <c r="EY92" i="1"/>
  <c r="EZ92" i="1"/>
  <c r="FA92" i="1"/>
  <c r="EX93" i="1"/>
  <c r="EY93" i="1"/>
  <c r="EZ93" i="1"/>
  <c r="FA93" i="1"/>
  <c r="EX94" i="1"/>
  <c r="EY94" i="1"/>
  <c r="EZ94" i="1"/>
  <c r="FA94" i="1"/>
  <c r="EX95" i="1"/>
  <c r="EY95" i="1"/>
  <c r="EZ95" i="1"/>
  <c r="FA95" i="1"/>
  <c r="EX96" i="1"/>
  <c r="EY96" i="1"/>
  <c r="EZ96" i="1"/>
  <c r="FA96" i="1"/>
  <c r="EX97" i="1"/>
  <c r="EY97" i="1"/>
  <c r="EZ97" i="1"/>
  <c r="FA97" i="1"/>
  <c r="EX98" i="1"/>
  <c r="EY98" i="1"/>
  <c r="EZ98" i="1"/>
  <c r="FA98" i="1"/>
  <c r="EX99" i="1"/>
  <c r="EY99" i="1"/>
  <c r="EZ99" i="1"/>
  <c r="FA99" i="1"/>
  <c r="EX100" i="1"/>
  <c r="EY100" i="1"/>
  <c r="EZ100" i="1"/>
  <c r="FA100" i="1"/>
  <c r="EX101" i="1"/>
  <c r="EY101" i="1"/>
  <c r="EZ101" i="1"/>
  <c r="FA101" i="1"/>
  <c r="EX102" i="1"/>
  <c r="EY102" i="1"/>
  <c r="EZ102" i="1"/>
  <c r="FA102" i="1"/>
  <c r="EX103" i="1"/>
  <c r="EY103" i="1"/>
  <c r="EZ103" i="1"/>
  <c r="FA103" i="1"/>
  <c r="EX104" i="1"/>
  <c r="EY104" i="1"/>
  <c r="EZ104" i="1"/>
  <c r="FA104" i="1"/>
  <c r="EX105" i="1"/>
  <c r="EY105" i="1"/>
  <c r="EZ105" i="1"/>
  <c r="FA105" i="1"/>
  <c r="EX106" i="1"/>
  <c r="EY106" i="1"/>
  <c r="EZ106" i="1"/>
  <c r="FA106" i="1"/>
  <c r="EX107" i="1"/>
  <c r="EY107" i="1"/>
  <c r="EZ107" i="1"/>
  <c r="FA107" i="1"/>
  <c r="EX108" i="1"/>
  <c r="EY108" i="1"/>
  <c r="EZ108" i="1"/>
  <c r="FA108" i="1"/>
  <c r="EX109" i="1"/>
  <c r="EY109" i="1"/>
  <c r="EZ109" i="1"/>
  <c r="FA109" i="1"/>
  <c r="EX110" i="1"/>
  <c r="EY110" i="1"/>
  <c r="EZ110" i="1"/>
  <c r="FA110" i="1"/>
  <c r="EX9" i="1"/>
  <c r="EY9" i="1"/>
  <c r="EZ9" i="1"/>
  <c r="FA9" i="1"/>
  <c r="FA11" i="1"/>
  <c r="EZ11" i="1"/>
  <c r="EY11" i="1"/>
  <c r="EX11" i="1"/>
  <c r="ES12" i="1"/>
  <c r="ES13" i="1"/>
  <c r="ES14" i="1"/>
  <c r="ES15" i="1"/>
  <c r="ES16" i="1"/>
  <c r="ES17" i="1"/>
  <c r="ES18" i="1"/>
  <c r="ES19" i="1"/>
  <c r="ES20" i="1"/>
  <c r="ES21" i="1"/>
  <c r="ES22" i="1"/>
  <c r="ES23" i="1"/>
  <c r="ES24" i="1"/>
  <c r="ES25" i="1"/>
  <c r="ES26" i="1"/>
  <c r="ES27" i="1"/>
  <c r="ES28" i="1"/>
  <c r="ES29" i="1"/>
  <c r="ES30" i="1"/>
  <c r="ES31" i="1"/>
  <c r="ES32" i="1"/>
  <c r="ES33" i="1"/>
  <c r="ES34" i="1"/>
  <c r="ES35" i="1"/>
  <c r="ES36" i="1"/>
  <c r="ES37" i="1"/>
  <c r="ES38" i="1"/>
  <c r="ES39" i="1"/>
  <c r="ES40" i="1"/>
  <c r="ES41" i="1"/>
  <c r="ES42" i="1"/>
  <c r="ES43" i="1"/>
  <c r="ES44" i="1"/>
  <c r="ES45" i="1"/>
  <c r="ES46" i="1"/>
  <c r="ES47" i="1"/>
  <c r="ES48" i="1"/>
  <c r="ES49" i="1"/>
  <c r="ES50" i="1"/>
  <c r="ES51" i="1"/>
  <c r="ES52" i="1"/>
  <c r="ES53" i="1"/>
  <c r="ES54" i="1"/>
  <c r="ES55" i="1"/>
  <c r="ES56" i="1"/>
  <c r="ES57" i="1"/>
  <c r="ES58" i="1"/>
  <c r="ES59" i="1"/>
  <c r="ES60" i="1"/>
  <c r="ES61" i="1"/>
  <c r="ES62" i="1"/>
  <c r="ES63" i="1"/>
  <c r="ES64" i="1"/>
  <c r="ES65" i="1"/>
  <c r="ES66" i="1"/>
  <c r="ES67" i="1"/>
  <c r="ES68" i="1"/>
  <c r="ES69" i="1"/>
  <c r="ES70" i="1"/>
  <c r="ES71" i="1"/>
  <c r="ES72" i="1"/>
  <c r="ES73" i="1"/>
  <c r="ES74" i="1"/>
  <c r="ES75" i="1"/>
  <c r="ES76" i="1"/>
  <c r="ES77" i="1"/>
  <c r="ES78" i="1"/>
  <c r="ES79" i="1"/>
  <c r="ES80" i="1"/>
  <c r="ES81" i="1"/>
  <c r="ES82" i="1"/>
  <c r="ES83" i="1"/>
  <c r="ES84" i="1"/>
  <c r="ES85" i="1"/>
  <c r="ES86" i="1"/>
  <c r="ES87" i="1"/>
  <c r="ES88" i="1"/>
  <c r="ES89" i="1"/>
  <c r="ES90" i="1"/>
  <c r="ES91" i="1"/>
  <c r="ES92" i="1"/>
  <c r="ES93" i="1"/>
  <c r="ES94" i="1"/>
  <c r="ES95" i="1"/>
  <c r="ES96" i="1"/>
  <c r="ES97" i="1"/>
  <c r="ES98" i="1"/>
  <c r="ES99" i="1"/>
  <c r="ES100" i="1"/>
  <c r="ES101" i="1"/>
  <c r="ES102" i="1"/>
  <c r="ES103" i="1"/>
  <c r="ES104" i="1"/>
  <c r="ES105" i="1"/>
  <c r="ES106" i="1"/>
  <c r="ES107" i="1"/>
  <c r="ES108" i="1"/>
  <c r="ES109" i="1"/>
  <c r="ES110" i="1"/>
  <c r="ES11" i="1"/>
  <c r="EB12" i="1"/>
  <c r="EB13" i="1"/>
  <c r="EB14" i="1"/>
  <c r="EB15" i="1"/>
  <c r="EB16" i="1"/>
  <c r="EB17" i="1"/>
  <c r="EB18" i="1"/>
  <c r="EB19" i="1"/>
  <c r="EB20" i="1"/>
  <c r="EB21" i="1"/>
  <c r="EB22" i="1"/>
  <c r="EB23" i="1"/>
  <c r="EB24" i="1"/>
  <c r="EB25" i="1"/>
  <c r="EB26" i="1"/>
  <c r="EB27" i="1"/>
  <c r="EB28" i="1"/>
  <c r="EB29" i="1"/>
  <c r="EB30" i="1"/>
  <c r="EB31" i="1"/>
  <c r="EB32" i="1"/>
  <c r="EB33" i="1"/>
  <c r="EB34" i="1"/>
  <c r="EB35" i="1"/>
  <c r="EB36" i="1"/>
  <c r="EB37" i="1"/>
  <c r="EB38" i="1"/>
  <c r="EB39" i="1"/>
  <c r="EB40" i="1"/>
  <c r="EB41" i="1"/>
  <c r="EB42" i="1"/>
  <c r="EB43" i="1"/>
  <c r="EB44" i="1"/>
  <c r="EB45" i="1"/>
  <c r="EB46" i="1"/>
  <c r="EB47" i="1"/>
  <c r="EB48" i="1"/>
  <c r="EB49" i="1"/>
  <c r="EB50" i="1"/>
  <c r="EB51" i="1"/>
  <c r="EB52" i="1"/>
  <c r="EB53" i="1"/>
  <c r="EB54" i="1"/>
  <c r="EB55" i="1"/>
  <c r="EB56" i="1"/>
  <c r="EB57" i="1"/>
  <c r="EB58" i="1"/>
  <c r="EB59" i="1"/>
  <c r="EB60" i="1"/>
  <c r="EB61" i="1"/>
  <c r="EB62" i="1"/>
  <c r="EB63" i="1"/>
  <c r="EB64" i="1"/>
  <c r="EB65" i="1"/>
  <c r="EB66" i="1"/>
  <c r="EB67" i="1"/>
  <c r="EB68" i="1"/>
  <c r="EB69" i="1"/>
  <c r="EB70" i="1"/>
  <c r="EB71" i="1"/>
  <c r="EB72" i="1"/>
  <c r="EB73" i="1"/>
  <c r="EB74" i="1"/>
  <c r="EB75" i="1"/>
  <c r="EB76" i="1"/>
  <c r="EB77" i="1"/>
  <c r="EB78" i="1"/>
  <c r="EB79" i="1"/>
  <c r="EB80" i="1"/>
  <c r="EB81" i="1"/>
  <c r="EB82" i="1"/>
  <c r="EB83" i="1"/>
  <c r="EB84" i="1"/>
  <c r="EB85" i="1"/>
  <c r="EB86" i="1"/>
  <c r="EB87" i="1"/>
  <c r="EB88" i="1"/>
  <c r="EB89" i="1"/>
  <c r="EB90" i="1"/>
  <c r="EB91" i="1"/>
  <c r="EB92" i="1"/>
  <c r="EB93" i="1"/>
  <c r="EB94" i="1"/>
  <c r="EB95" i="1"/>
  <c r="EB96" i="1"/>
  <c r="EB97" i="1"/>
  <c r="EB98" i="1"/>
  <c r="EB99" i="1"/>
  <c r="EB100" i="1"/>
  <c r="EB101" i="1"/>
  <c r="EB102" i="1"/>
  <c r="EB103" i="1"/>
  <c r="EB104" i="1"/>
  <c r="EB105" i="1"/>
  <c r="EB106" i="1"/>
  <c r="EB107" i="1"/>
  <c r="EB108" i="1"/>
  <c r="EB109" i="1"/>
  <c r="EB110" i="1"/>
  <c r="EB11" i="1"/>
  <c r="DU12" i="1"/>
  <c r="DU13" i="1"/>
  <c r="DU14" i="1"/>
  <c r="DU15" i="1"/>
  <c r="DU16" i="1"/>
  <c r="DU17" i="1"/>
  <c r="DU18" i="1"/>
  <c r="DU19" i="1"/>
  <c r="DU20" i="1"/>
  <c r="DU21" i="1"/>
  <c r="DU22" i="1"/>
  <c r="DU23" i="1"/>
  <c r="DU24" i="1"/>
  <c r="DU25" i="1"/>
  <c r="DU26" i="1"/>
  <c r="DU27" i="1"/>
  <c r="DU28" i="1"/>
  <c r="DU29" i="1"/>
  <c r="DU30" i="1"/>
  <c r="DU31" i="1"/>
  <c r="DU32" i="1"/>
  <c r="DU33" i="1"/>
  <c r="DU34" i="1"/>
  <c r="DU35" i="1"/>
  <c r="DU36" i="1"/>
  <c r="DU37" i="1"/>
  <c r="DU38" i="1"/>
  <c r="DU39" i="1"/>
  <c r="DU40" i="1"/>
  <c r="DU41" i="1"/>
  <c r="DU42" i="1"/>
  <c r="DU43" i="1"/>
  <c r="DU44" i="1"/>
  <c r="DU45" i="1"/>
  <c r="DU46" i="1"/>
  <c r="DU47" i="1"/>
  <c r="DU48" i="1"/>
  <c r="DU49" i="1"/>
  <c r="DU50" i="1"/>
  <c r="DU51" i="1"/>
  <c r="DU52" i="1"/>
  <c r="DU53" i="1"/>
  <c r="DU54" i="1"/>
  <c r="DU55" i="1"/>
  <c r="DU56" i="1"/>
  <c r="DU57" i="1"/>
  <c r="DU58" i="1"/>
  <c r="DU59" i="1"/>
  <c r="DU60" i="1"/>
  <c r="DU61" i="1"/>
  <c r="DU62" i="1"/>
  <c r="DU63" i="1"/>
  <c r="DU64" i="1"/>
  <c r="DU65" i="1"/>
  <c r="DU66" i="1"/>
  <c r="DU67" i="1"/>
  <c r="DU68" i="1"/>
  <c r="DU69" i="1"/>
  <c r="DU70" i="1"/>
  <c r="DU71" i="1"/>
  <c r="DU72" i="1"/>
  <c r="DU73" i="1"/>
  <c r="DU74" i="1"/>
  <c r="DU75" i="1"/>
  <c r="DU76" i="1"/>
  <c r="DU77" i="1"/>
  <c r="DU78" i="1"/>
  <c r="DU79" i="1"/>
  <c r="DU80" i="1"/>
  <c r="DU81" i="1"/>
  <c r="DU82" i="1"/>
  <c r="DU83" i="1"/>
  <c r="DU84" i="1"/>
  <c r="DU85" i="1"/>
  <c r="DU86" i="1"/>
  <c r="DU87" i="1"/>
  <c r="DU88" i="1"/>
  <c r="DU89" i="1"/>
  <c r="DU90" i="1"/>
  <c r="DU91" i="1"/>
  <c r="DU92" i="1"/>
  <c r="DU93" i="1"/>
  <c r="DU94" i="1"/>
  <c r="DU95" i="1"/>
  <c r="DU96" i="1"/>
  <c r="DU97" i="1"/>
  <c r="DU98" i="1"/>
  <c r="DU99" i="1"/>
  <c r="DU100" i="1"/>
  <c r="DU101" i="1"/>
  <c r="DU102" i="1"/>
  <c r="DU103" i="1"/>
  <c r="DU104" i="1"/>
  <c r="DU105" i="1"/>
  <c r="DU106" i="1"/>
  <c r="DU107" i="1"/>
  <c r="DU108" i="1"/>
  <c r="DU109" i="1"/>
  <c r="DU110" i="1"/>
  <c r="DU11" i="1"/>
  <c r="DR12" i="1"/>
  <c r="DR13" i="1"/>
  <c r="DR14" i="1"/>
  <c r="DR15" i="1"/>
  <c r="DR16" i="1"/>
  <c r="DR17" i="1"/>
  <c r="DR18" i="1"/>
  <c r="DR19" i="1"/>
  <c r="DR20" i="1"/>
  <c r="DR21" i="1"/>
  <c r="DR22" i="1"/>
  <c r="DR23" i="1"/>
  <c r="DR24" i="1"/>
  <c r="DR25" i="1"/>
  <c r="DR26" i="1"/>
  <c r="DR27" i="1"/>
  <c r="DR28" i="1"/>
  <c r="DR29" i="1"/>
  <c r="DR30" i="1"/>
  <c r="DR31" i="1"/>
  <c r="DR32" i="1"/>
  <c r="DR33" i="1"/>
  <c r="DR34" i="1"/>
  <c r="DR35" i="1"/>
  <c r="DR36" i="1"/>
  <c r="DR37" i="1"/>
  <c r="DR38" i="1"/>
  <c r="DR39" i="1"/>
  <c r="DR40" i="1"/>
  <c r="DR41" i="1"/>
  <c r="DR42" i="1"/>
  <c r="DR43" i="1"/>
  <c r="DR44" i="1"/>
  <c r="DR45" i="1"/>
  <c r="DR46" i="1"/>
  <c r="DR47" i="1"/>
  <c r="DR48" i="1"/>
  <c r="DR49" i="1"/>
  <c r="DR50" i="1"/>
  <c r="DR51" i="1"/>
  <c r="DR52" i="1"/>
  <c r="DR53" i="1"/>
  <c r="DR54" i="1"/>
  <c r="DR55" i="1"/>
  <c r="DR56" i="1"/>
  <c r="DR57" i="1"/>
  <c r="DR58" i="1"/>
  <c r="DR59" i="1"/>
  <c r="DR60" i="1"/>
  <c r="DR61" i="1"/>
  <c r="DR62" i="1"/>
  <c r="DR63" i="1"/>
  <c r="DR64" i="1"/>
  <c r="DR65" i="1"/>
  <c r="DR66" i="1"/>
  <c r="DR67" i="1"/>
  <c r="DR68" i="1"/>
  <c r="DR69" i="1"/>
  <c r="DR70" i="1"/>
  <c r="DR71" i="1"/>
  <c r="DR72" i="1"/>
  <c r="DR73" i="1"/>
  <c r="DR74" i="1"/>
  <c r="DR75" i="1"/>
  <c r="DR76" i="1"/>
  <c r="DR77" i="1"/>
  <c r="DR78" i="1"/>
  <c r="DR79" i="1"/>
  <c r="DR80" i="1"/>
  <c r="DR81" i="1"/>
  <c r="DR82" i="1"/>
  <c r="DR83" i="1"/>
  <c r="DR84" i="1"/>
  <c r="DR85" i="1"/>
  <c r="DR86" i="1"/>
  <c r="DR87" i="1"/>
  <c r="DR88" i="1"/>
  <c r="DR89" i="1"/>
  <c r="DR90" i="1"/>
  <c r="DR91" i="1"/>
  <c r="DR92" i="1"/>
  <c r="DR93" i="1"/>
  <c r="DR94" i="1"/>
  <c r="DR95" i="1"/>
  <c r="DR96" i="1"/>
  <c r="DR97" i="1"/>
  <c r="DR98" i="1"/>
  <c r="DR99" i="1"/>
  <c r="DR100" i="1"/>
  <c r="DR101" i="1"/>
  <c r="DR102" i="1"/>
  <c r="DR103" i="1"/>
  <c r="DR104" i="1"/>
  <c r="DR105" i="1"/>
  <c r="DR106" i="1"/>
  <c r="DR107" i="1"/>
  <c r="DR108" i="1"/>
  <c r="DR109" i="1"/>
  <c r="DR110" i="1"/>
  <c r="DR11" i="1"/>
  <c r="DN12" i="1"/>
  <c r="DN13" i="1"/>
  <c r="DN14" i="1"/>
  <c r="DN15" i="1"/>
  <c r="DN16" i="1"/>
  <c r="DN17" i="1"/>
  <c r="DN18" i="1"/>
  <c r="DN19" i="1"/>
  <c r="DN20" i="1"/>
  <c r="DN21" i="1"/>
  <c r="DN22" i="1"/>
  <c r="DN23" i="1"/>
  <c r="DN24" i="1"/>
  <c r="DN25" i="1"/>
  <c r="DN26" i="1"/>
  <c r="DN27" i="1"/>
  <c r="DN28" i="1"/>
  <c r="DN29" i="1"/>
  <c r="DN30" i="1"/>
  <c r="DN31" i="1"/>
  <c r="DN32" i="1"/>
  <c r="DN33" i="1"/>
  <c r="DN34" i="1"/>
  <c r="DN35" i="1"/>
  <c r="DN36" i="1"/>
  <c r="DN37" i="1"/>
  <c r="DN38" i="1"/>
  <c r="DN39" i="1"/>
  <c r="DN40" i="1"/>
  <c r="DN41" i="1"/>
  <c r="DN42" i="1"/>
  <c r="DN43" i="1"/>
  <c r="DN44" i="1"/>
  <c r="DN45" i="1"/>
  <c r="DN46" i="1"/>
  <c r="DN47" i="1"/>
  <c r="DN48" i="1"/>
  <c r="DN49" i="1"/>
  <c r="DN50" i="1"/>
  <c r="DN51" i="1"/>
  <c r="DN52" i="1"/>
  <c r="DN53" i="1"/>
  <c r="DN54" i="1"/>
  <c r="DN55" i="1"/>
  <c r="DN56" i="1"/>
  <c r="DN57" i="1"/>
  <c r="DN58" i="1"/>
  <c r="DN59" i="1"/>
  <c r="DN60" i="1"/>
  <c r="DN61" i="1"/>
  <c r="DN62" i="1"/>
  <c r="DN63" i="1"/>
  <c r="DN64" i="1"/>
  <c r="DN65" i="1"/>
  <c r="DN66" i="1"/>
  <c r="DN67" i="1"/>
  <c r="DN68" i="1"/>
  <c r="DN69" i="1"/>
  <c r="DN70" i="1"/>
  <c r="DN71" i="1"/>
  <c r="DN72" i="1"/>
  <c r="DN73" i="1"/>
  <c r="DN74" i="1"/>
  <c r="DN75" i="1"/>
  <c r="DN76" i="1"/>
  <c r="DN77" i="1"/>
  <c r="DN78" i="1"/>
  <c r="DN79" i="1"/>
  <c r="DN80" i="1"/>
  <c r="DN81" i="1"/>
  <c r="DN82" i="1"/>
  <c r="DN83" i="1"/>
  <c r="DN84" i="1"/>
  <c r="DN85" i="1"/>
  <c r="DN86" i="1"/>
  <c r="DN87" i="1"/>
  <c r="DN88" i="1"/>
  <c r="DN89" i="1"/>
  <c r="DN90" i="1"/>
  <c r="DN91" i="1"/>
  <c r="DN92" i="1"/>
  <c r="DN93" i="1"/>
  <c r="DN94" i="1"/>
  <c r="DN95" i="1"/>
  <c r="DN96" i="1"/>
  <c r="DN97" i="1"/>
  <c r="DN98" i="1"/>
  <c r="DN99" i="1"/>
  <c r="DN100" i="1"/>
  <c r="DN101" i="1"/>
  <c r="DN102" i="1"/>
  <c r="DN103" i="1"/>
  <c r="DN104" i="1"/>
  <c r="DN105" i="1"/>
  <c r="DN106" i="1"/>
  <c r="DN107" i="1"/>
  <c r="DN108" i="1"/>
  <c r="DN109" i="1"/>
  <c r="DN110" i="1"/>
  <c r="DN11" i="1"/>
  <c r="GB12" i="1" l="1"/>
  <c r="GB13" i="1"/>
  <c r="GB14" i="1"/>
  <c r="GB15" i="1"/>
  <c r="GB16" i="1"/>
  <c r="GB17" i="1"/>
  <c r="GB18" i="1"/>
  <c r="GB19" i="1"/>
  <c r="GB20" i="1"/>
  <c r="GB21" i="1"/>
  <c r="GB22" i="1"/>
  <c r="GB23" i="1"/>
  <c r="GB24" i="1"/>
  <c r="GB25" i="1"/>
  <c r="GB26" i="1"/>
  <c r="GB27" i="1"/>
  <c r="GB28" i="1"/>
  <c r="GB29" i="1"/>
  <c r="GB30" i="1"/>
  <c r="GB31" i="1"/>
  <c r="GB32" i="1"/>
  <c r="GB33" i="1"/>
  <c r="GB34" i="1"/>
  <c r="GB35" i="1"/>
  <c r="GB36" i="1"/>
  <c r="GB37" i="1"/>
  <c r="GB38" i="1"/>
  <c r="GB39" i="1"/>
  <c r="GB40" i="1"/>
  <c r="GB41" i="1"/>
  <c r="GB42" i="1"/>
  <c r="GB43" i="1"/>
  <c r="GB44" i="1"/>
  <c r="GB45" i="1"/>
  <c r="GB46" i="1"/>
  <c r="GB47" i="1"/>
  <c r="GB48" i="1"/>
  <c r="GB49" i="1"/>
  <c r="GB50" i="1"/>
  <c r="GB51" i="1"/>
  <c r="GB52" i="1"/>
  <c r="GB53" i="1"/>
  <c r="GB54" i="1"/>
  <c r="GB55" i="1"/>
  <c r="GB56" i="1"/>
  <c r="GB57" i="1"/>
  <c r="GB58" i="1"/>
  <c r="GB59" i="1"/>
  <c r="GB60" i="1"/>
  <c r="GB61" i="1"/>
  <c r="GB62" i="1"/>
  <c r="GB63" i="1"/>
  <c r="GB64" i="1"/>
  <c r="GB65" i="1"/>
  <c r="GB66" i="1"/>
  <c r="GB67" i="1"/>
  <c r="GB68" i="1"/>
  <c r="GB69" i="1"/>
  <c r="GB70" i="1"/>
  <c r="GB71" i="1"/>
  <c r="GB72" i="1"/>
  <c r="GB73" i="1"/>
  <c r="GB74" i="1"/>
  <c r="GB75" i="1"/>
  <c r="GB76" i="1"/>
  <c r="GB77" i="1"/>
  <c r="GB78" i="1"/>
  <c r="GB79" i="1"/>
  <c r="GB80" i="1"/>
  <c r="GB81" i="1"/>
  <c r="GB82" i="1"/>
  <c r="GB83" i="1"/>
  <c r="GB84" i="1"/>
  <c r="GB85" i="1"/>
  <c r="GB86" i="1"/>
  <c r="GB87" i="1"/>
  <c r="GB88" i="1"/>
  <c r="GB89" i="1"/>
  <c r="GB90" i="1"/>
  <c r="GB91" i="1"/>
  <c r="GB92" i="1"/>
  <c r="GB93" i="1"/>
  <c r="GB94" i="1"/>
  <c r="GB95" i="1"/>
  <c r="GB96" i="1"/>
  <c r="GB97" i="1"/>
  <c r="GB98" i="1"/>
  <c r="GB99" i="1"/>
  <c r="GB100" i="1"/>
  <c r="GB101" i="1"/>
  <c r="GB102" i="1"/>
  <c r="GB103" i="1"/>
  <c r="GB104" i="1"/>
  <c r="GB105" i="1"/>
  <c r="GB106" i="1"/>
  <c r="GB107" i="1"/>
  <c r="GB108" i="1"/>
  <c r="GB109" i="1"/>
  <c r="GB110" i="1"/>
  <c r="GB11" i="1"/>
  <c r="FU9" i="1" l="1"/>
  <c r="ET11" i="1" l="1"/>
  <c r="ET12" i="1"/>
  <c r="ET13" i="1"/>
  <c r="ET14" i="1"/>
  <c r="ET15" i="1"/>
  <c r="ET16" i="1"/>
  <c r="ET17" i="1"/>
  <c r="ET18" i="1"/>
  <c r="ET19" i="1"/>
  <c r="ET20" i="1"/>
  <c r="ET21" i="1"/>
  <c r="ET22" i="1"/>
  <c r="ET23" i="1"/>
  <c r="ET24" i="1"/>
  <c r="ET25" i="1"/>
  <c r="ET26" i="1"/>
  <c r="ET27" i="1"/>
  <c r="ET28" i="1"/>
  <c r="ET29" i="1"/>
  <c r="ET30" i="1"/>
  <c r="ET31" i="1"/>
  <c r="ET32" i="1"/>
  <c r="ET33" i="1"/>
  <c r="ET34" i="1"/>
  <c r="ET35" i="1"/>
  <c r="ET36" i="1"/>
  <c r="ET37" i="1"/>
  <c r="ET38" i="1"/>
  <c r="ET39" i="1"/>
  <c r="ET40" i="1"/>
  <c r="ET41" i="1"/>
  <c r="ET42" i="1"/>
  <c r="ET43" i="1"/>
  <c r="ET44" i="1"/>
  <c r="ET45" i="1"/>
  <c r="ET46" i="1"/>
  <c r="ET47" i="1"/>
  <c r="ET48" i="1"/>
  <c r="ET49" i="1"/>
  <c r="ET50" i="1"/>
  <c r="ET51" i="1"/>
  <c r="ET52" i="1"/>
  <c r="ET53" i="1"/>
  <c r="ET54" i="1"/>
  <c r="ET55" i="1"/>
  <c r="ET56" i="1"/>
  <c r="ET57" i="1"/>
  <c r="ET58" i="1"/>
  <c r="ET59" i="1"/>
  <c r="ET60" i="1"/>
  <c r="ET61" i="1"/>
  <c r="ET62" i="1"/>
  <c r="ET63" i="1"/>
  <c r="ET64" i="1"/>
  <c r="ET65" i="1"/>
  <c r="ET66" i="1"/>
  <c r="ET67" i="1"/>
  <c r="ET68" i="1"/>
  <c r="ET69" i="1"/>
  <c r="ET70" i="1"/>
  <c r="ET71" i="1"/>
  <c r="ET72" i="1"/>
  <c r="ET73" i="1"/>
  <c r="ET74" i="1"/>
  <c r="ET75" i="1"/>
  <c r="ET76" i="1"/>
  <c r="ET77" i="1"/>
  <c r="ET78" i="1"/>
  <c r="ET79" i="1"/>
  <c r="ET80" i="1"/>
  <c r="ET81" i="1"/>
  <c r="ET82" i="1"/>
  <c r="ET83" i="1"/>
  <c r="ET84" i="1"/>
  <c r="ET85" i="1"/>
  <c r="ET86" i="1"/>
  <c r="ET87" i="1"/>
  <c r="ET88" i="1"/>
  <c r="ET89" i="1"/>
  <c r="ET90" i="1"/>
  <c r="ET91" i="1"/>
  <c r="ET92" i="1"/>
  <c r="ET93" i="1"/>
  <c r="ET94" i="1"/>
  <c r="ET95" i="1"/>
  <c r="ET96" i="1"/>
  <c r="ET97" i="1"/>
  <c r="ET98" i="1"/>
  <c r="ET99" i="1"/>
  <c r="ET100" i="1"/>
  <c r="ET101" i="1"/>
  <c r="ET102" i="1"/>
  <c r="ET103" i="1"/>
  <c r="ET104" i="1"/>
  <c r="ET106" i="1"/>
  <c r="ET107" i="1"/>
  <c r="ET108" i="1"/>
  <c r="ET109" i="1"/>
  <c r="ET110" i="1"/>
  <c r="ET105" i="1"/>
  <c r="EG12" i="1"/>
  <c r="EG13" i="1"/>
  <c r="EG14" i="1"/>
  <c r="EG15" i="1"/>
  <c r="EG16" i="1"/>
  <c r="EG17" i="1"/>
  <c r="EG18" i="1"/>
  <c r="EG19" i="1"/>
  <c r="EG20" i="1"/>
  <c r="EG21" i="1"/>
  <c r="EG22" i="1"/>
  <c r="EG23" i="1"/>
  <c r="EG24" i="1"/>
  <c r="EG25" i="1"/>
  <c r="EG26" i="1"/>
  <c r="EG27" i="1"/>
  <c r="EG28" i="1"/>
  <c r="EG29" i="1"/>
  <c r="EG30" i="1"/>
  <c r="EG31" i="1"/>
  <c r="EG32" i="1"/>
  <c r="EG33" i="1"/>
  <c r="EG34" i="1"/>
  <c r="EG35" i="1"/>
  <c r="EG36" i="1"/>
  <c r="EG37" i="1"/>
  <c r="EG38" i="1"/>
  <c r="EG39" i="1"/>
  <c r="EG40" i="1"/>
  <c r="EG41" i="1"/>
  <c r="EG42" i="1"/>
  <c r="EG43" i="1"/>
  <c r="EG44" i="1"/>
  <c r="EG45" i="1"/>
  <c r="EG46" i="1"/>
  <c r="EG47" i="1"/>
  <c r="EG48" i="1"/>
  <c r="EG49" i="1"/>
  <c r="EG50" i="1"/>
  <c r="EG51" i="1"/>
  <c r="EG52" i="1"/>
  <c r="EG53" i="1"/>
  <c r="EG54" i="1"/>
  <c r="EG55" i="1"/>
  <c r="EG56" i="1"/>
  <c r="EG57" i="1"/>
  <c r="EG58" i="1"/>
  <c r="EG59" i="1"/>
  <c r="EG60" i="1"/>
  <c r="EG61" i="1"/>
  <c r="EG62" i="1"/>
  <c r="EG63" i="1"/>
  <c r="EG64" i="1"/>
  <c r="EG65" i="1"/>
  <c r="EG66" i="1"/>
  <c r="EG67" i="1"/>
  <c r="EG68" i="1"/>
  <c r="EG69" i="1"/>
  <c r="EG70" i="1"/>
  <c r="EG71" i="1"/>
  <c r="EG72" i="1"/>
  <c r="EG73" i="1"/>
  <c r="EG74" i="1"/>
  <c r="EG75" i="1"/>
  <c r="EG76" i="1"/>
  <c r="EG77" i="1"/>
  <c r="EG78" i="1"/>
  <c r="EG79" i="1"/>
  <c r="EG80" i="1"/>
  <c r="EG81" i="1"/>
  <c r="EG82" i="1"/>
  <c r="EG83" i="1"/>
  <c r="EG84" i="1"/>
  <c r="EG85" i="1"/>
  <c r="EG86" i="1"/>
  <c r="EG87" i="1"/>
  <c r="EG88" i="1"/>
  <c r="EG89" i="1"/>
  <c r="EG90" i="1"/>
  <c r="EG91" i="1"/>
  <c r="EG92" i="1"/>
  <c r="EG93" i="1"/>
  <c r="EG94" i="1"/>
  <c r="EG95" i="1"/>
  <c r="EG96" i="1"/>
  <c r="EG97" i="1"/>
  <c r="EG98" i="1"/>
  <c r="EG99" i="1"/>
  <c r="EG100" i="1"/>
  <c r="EG101" i="1"/>
  <c r="EG102" i="1"/>
  <c r="EG103" i="1"/>
  <c r="EG104" i="1"/>
  <c r="EG105" i="1"/>
  <c r="EG106" i="1"/>
  <c r="EG107" i="1"/>
  <c r="EG108" i="1"/>
  <c r="EG109" i="1"/>
  <c r="EG110" i="1"/>
  <c r="EG11" i="1"/>
  <c r="DZ12" i="1"/>
  <c r="DZ13" i="1"/>
  <c r="DZ14" i="1"/>
  <c r="DZ15" i="1"/>
  <c r="DZ16" i="1"/>
  <c r="DZ17" i="1"/>
  <c r="DZ18" i="1"/>
  <c r="DZ19" i="1"/>
  <c r="DZ20" i="1"/>
  <c r="DZ21" i="1"/>
  <c r="DZ22" i="1"/>
  <c r="DZ23" i="1"/>
  <c r="DZ24" i="1"/>
  <c r="DZ25" i="1"/>
  <c r="DZ26" i="1"/>
  <c r="DZ27" i="1"/>
  <c r="DZ28" i="1"/>
  <c r="DZ29" i="1"/>
  <c r="DZ30" i="1"/>
  <c r="DZ31" i="1"/>
  <c r="DZ32" i="1"/>
  <c r="DZ33" i="1"/>
  <c r="DZ34" i="1"/>
  <c r="DZ35" i="1"/>
  <c r="DZ36" i="1"/>
  <c r="DZ37" i="1"/>
  <c r="DZ38" i="1"/>
  <c r="DZ39" i="1"/>
  <c r="DZ40" i="1"/>
  <c r="DZ41" i="1"/>
  <c r="DZ42" i="1"/>
  <c r="DZ43" i="1"/>
  <c r="DZ44" i="1"/>
  <c r="DZ45" i="1"/>
  <c r="DZ46" i="1"/>
  <c r="DZ47" i="1"/>
  <c r="DZ48" i="1"/>
  <c r="DZ49" i="1"/>
  <c r="DZ50" i="1"/>
  <c r="DZ51" i="1"/>
  <c r="DZ52" i="1"/>
  <c r="DZ53" i="1"/>
  <c r="DZ54" i="1"/>
  <c r="DZ55" i="1"/>
  <c r="DZ56" i="1"/>
  <c r="DZ57" i="1"/>
  <c r="DZ58" i="1"/>
  <c r="DZ59" i="1"/>
  <c r="DZ60" i="1"/>
  <c r="DZ61" i="1"/>
  <c r="DZ62" i="1"/>
  <c r="DZ63" i="1"/>
  <c r="DZ64" i="1"/>
  <c r="DZ65" i="1"/>
  <c r="DZ66" i="1"/>
  <c r="DZ67" i="1"/>
  <c r="DZ68" i="1"/>
  <c r="DZ69" i="1"/>
  <c r="DZ70" i="1"/>
  <c r="DZ71" i="1"/>
  <c r="DZ72" i="1"/>
  <c r="DZ73" i="1"/>
  <c r="DZ74" i="1"/>
  <c r="DZ75" i="1"/>
  <c r="DZ76" i="1"/>
  <c r="DZ77" i="1"/>
  <c r="DZ78" i="1"/>
  <c r="DZ79" i="1"/>
  <c r="DZ80" i="1"/>
  <c r="DZ81" i="1"/>
  <c r="DZ82" i="1"/>
  <c r="DZ83" i="1"/>
  <c r="DZ84" i="1"/>
  <c r="DZ85" i="1"/>
  <c r="DZ86" i="1"/>
  <c r="DZ87" i="1"/>
  <c r="DZ88" i="1"/>
  <c r="DZ89" i="1"/>
  <c r="DZ90" i="1"/>
  <c r="DZ91" i="1"/>
  <c r="DZ92" i="1"/>
  <c r="DZ93" i="1"/>
  <c r="DZ94" i="1"/>
  <c r="DZ95" i="1"/>
  <c r="DZ96" i="1"/>
  <c r="DZ97" i="1"/>
  <c r="DZ98" i="1"/>
  <c r="DZ99" i="1"/>
  <c r="DZ100" i="1"/>
  <c r="DZ101" i="1"/>
  <c r="DZ102" i="1"/>
  <c r="DZ103" i="1"/>
  <c r="DZ104" i="1"/>
  <c r="DZ105" i="1"/>
  <c r="DZ106" i="1"/>
  <c r="DZ107" i="1"/>
  <c r="DZ108" i="1"/>
  <c r="DZ109" i="1"/>
  <c r="DZ110" i="1"/>
  <c r="DZ11" i="1"/>
  <c r="EC12" i="1"/>
  <c r="EC13" i="1"/>
  <c r="EC14" i="1"/>
  <c r="EC15" i="1"/>
  <c r="EC16" i="1"/>
  <c r="EC17" i="1"/>
  <c r="EC18" i="1"/>
  <c r="EC19" i="1"/>
  <c r="EC20" i="1"/>
  <c r="EC21" i="1"/>
  <c r="EC22" i="1"/>
  <c r="EC23" i="1"/>
  <c r="EC24" i="1"/>
  <c r="EC25" i="1"/>
  <c r="EC26" i="1"/>
  <c r="EC27" i="1"/>
  <c r="EC28" i="1"/>
  <c r="EC29" i="1"/>
  <c r="EC30" i="1"/>
  <c r="EC31" i="1"/>
  <c r="EC32" i="1"/>
  <c r="EC33" i="1"/>
  <c r="EC34" i="1"/>
  <c r="EC35" i="1"/>
  <c r="EC36" i="1"/>
  <c r="EC37" i="1"/>
  <c r="EC38" i="1"/>
  <c r="EC39" i="1"/>
  <c r="EC40" i="1"/>
  <c r="EC41" i="1"/>
  <c r="EC42" i="1"/>
  <c r="EC43" i="1"/>
  <c r="EC44" i="1"/>
  <c r="EC45" i="1"/>
  <c r="EC46" i="1"/>
  <c r="EC47" i="1"/>
  <c r="EC48" i="1"/>
  <c r="EC49" i="1"/>
  <c r="EC50" i="1"/>
  <c r="EC51" i="1"/>
  <c r="EC52" i="1"/>
  <c r="EC53" i="1"/>
  <c r="EC54" i="1"/>
  <c r="EC55" i="1"/>
  <c r="EC56" i="1"/>
  <c r="EC57" i="1"/>
  <c r="EC58" i="1"/>
  <c r="EC59" i="1"/>
  <c r="EC60" i="1"/>
  <c r="EC61" i="1"/>
  <c r="EC62" i="1"/>
  <c r="EC63" i="1"/>
  <c r="EC64" i="1"/>
  <c r="EC65" i="1"/>
  <c r="EC66" i="1"/>
  <c r="EC67" i="1"/>
  <c r="EC68" i="1"/>
  <c r="EC69" i="1"/>
  <c r="EC70" i="1"/>
  <c r="EC71" i="1"/>
  <c r="EC72" i="1"/>
  <c r="EC73" i="1"/>
  <c r="EC74" i="1"/>
  <c r="EC75" i="1"/>
  <c r="EC76" i="1"/>
  <c r="EC77" i="1"/>
  <c r="EC78" i="1"/>
  <c r="EC79" i="1"/>
  <c r="EC80" i="1"/>
  <c r="EC81" i="1"/>
  <c r="EC82" i="1"/>
  <c r="EC83" i="1"/>
  <c r="EC84" i="1"/>
  <c r="EC85" i="1"/>
  <c r="EC86" i="1"/>
  <c r="EC87" i="1"/>
  <c r="EC88" i="1"/>
  <c r="EC89" i="1"/>
  <c r="EC90" i="1"/>
  <c r="EC91" i="1"/>
  <c r="EC92" i="1"/>
  <c r="EC93" i="1"/>
  <c r="EC94" i="1"/>
  <c r="EC95" i="1"/>
  <c r="EC96" i="1"/>
  <c r="EC97" i="1"/>
  <c r="EC98" i="1"/>
  <c r="EC99" i="1"/>
  <c r="EC100" i="1"/>
  <c r="EC101" i="1"/>
  <c r="EC102" i="1"/>
  <c r="EC103" i="1"/>
  <c r="EC104" i="1"/>
  <c r="EC105" i="1"/>
  <c r="EC106" i="1"/>
  <c r="EC107" i="1"/>
  <c r="EC108" i="1"/>
  <c r="EC109" i="1"/>
  <c r="EC110" i="1"/>
  <c r="CV11" i="1"/>
  <c r="CW11" i="1"/>
  <c r="CX11" i="1"/>
  <c r="CY11" i="1"/>
  <c r="CZ11" i="1"/>
  <c r="DA11" i="1"/>
  <c r="DB11" i="1"/>
  <c r="DD11" i="1"/>
  <c r="DE11" i="1"/>
  <c r="DF11" i="1"/>
  <c r="DG11" i="1"/>
  <c r="DH11" i="1"/>
  <c r="DI11" i="1"/>
  <c r="DK11" i="1"/>
  <c r="DL11" i="1"/>
  <c r="DM11" i="1"/>
  <c r="DO11" i="1"/>
  <c r="DP11" i="1"/>
  <c r="DS11" i="1"/>
  <c r="DT11" i="1"/>
  <c r="DV11" i="1"/>
  <c r="DW11" i="1"/>
  <c r="DY11" i="1"/>
  <c r="EA11" i="1"/>
  <c r="EC11" i="1"/>
  <c r="DV12" i="1"/>
  <c r="DV13" i="1"/>
  <c r="DV14" i="1"/>
  <c r="DV15" i="1"/>
  <c r="DV16" i="1"/>
  <c r="DV17" i="1"/>
  <c r="DV18" i="1"/>
  <c r="DV19" i="1"/>
  <c r="DV20" i="1"/>
  <c r="DV21" i="1"/>
  <c r="DV22" i="1"/>
  <c r="DV23" i="1"/>
  <c r="DV24" i="1"/>
  <c r="DV25" i="1"/>
  <c r="DV26" i="1"/>
  <c r="DV27" i="1"/>
  <c r="DV28" i="1"/>
  <c r="DV29" i="1"/>
  <c r="DV30" i="1"/>
  <c r="DV31" i="1"/>
  <c r="DV32" i="1"/>
  <c r="DV33" i="1"/>
  <c r="DV34" i="1"/>
  <c r="DV35" i="1"/>
  <c r="DV36" i="1"/>
  <c r="DV37" i="1"/>
  <c r="DV38" i="1"/>
  <c r="DV39" i="1"/>
  <c r="DV40" i="1"/>
  <c r="DV41" i="1"/>
  <c r="DV42" i="1"/>
  <c r="DV43" i="1"/>
  <c r="DV44" i="1"/>
  <c r="DV45" i="1"/>
  <c r="DV46" i="1"/>
  <c r="DV47" i="1"/>
  <c r="DV48" i="1"/>
  <c r="DV49" i="1"/>
  <c r="DV50" i="1"/>
  <c r="DV51" i="1"/>
  <c r="DV52" i="1"/>
  <c r="DV53" i="1"/>
  <c r="DV54" i="1"/>
  <c r="DV55" i="1"/>
  <c r="DV56" i="1"/>
  <c r="DV57" i="1"/>
  <c r="DV58" i="1"/>
  <c r="DV59" i="1"/>
  <c r="DV60" i="1"/>
  <c r="DV61" i="1"/>
  <c r="DV62" i="1"/>
  <c r="DV63" i="1"/>
  <c r="DV64" i="1"/>
  <c r="DV65" i="1"/>
  <c r="DV66" i="1"/>
  <c r="DV67" i="1"/>
  <c r="DV68" i="1"/>
  <c r="DV69" i="1"/>
  <c r="DV70" i="1"/>
  <c r="DV71" i="1"/>
  <c r="DV72" i="1"/>
  <c r="DV73" i="1"/>
  <c r="DV74" i="1"/>
  <c r="DV75" i="1"/>
  <c r="DV76" i="1"/>
  <c r="DV77" i="1"/>
  <c r="DV78" i="1"/>
  <c r="DV79" i="1"/>
  <c r="DV80" i="1"/>
  <c r="DV81" i="1"/>
  <c r="DV82" i="1"/>
  <c r="DV83" i="1"/>
  <c r="DV84" i="1"/>
  <c r="DV85" i="1"/>
  <c r="DV86" i="1"/>
  <c r="DV87" i="1"/>
  <c r="DV88" i="1"/>
  <c r="DV89" i="1"/>
  <c r="DV90" i="1"/>
  <c r="DV91" i="1"/>
  <c r="DV92" i="1"/>
  <c r="DV93" i="1"/>
  <c r="DV94" i="1"/>
  <c r="DV95" i="1"/>
  <c r="DV96" i="1"/>
  <c r="DV97" i="1"/>
  <c r="DV98" i="1"/>
  <c r="DV99" i="1"/>
  <c r="DV100" i="1"/>
  <c r="DV101" i="1"/>
  <c r="DV102" i="1"/>
  <c r="DV103" i="1"/>
  <c r="DV104" i="1"/>
  <c r="DV105" i="1"/>
  <c r="DV106" i="1"/>
  <c r="DV107" i="1"/>
  <c r="DV108" i="1"/>
  <c r="DV109" i="1"/>
  <c r="DV110" i="1"/>
  <c r="DS12" i="1"/>
  <c r="DS13" i="1"/>
  <c r="DS14" i="1"/>
  <c r="DS15" i="1"/>
  <c r="DS16" i="1"/>
  <c r="DS17" i="1"/>
  <c r="DS18" i="1"/>
  <c r="DS19" i="1"/>
  <c r="DS20" i="1"/>
  <c r="DS21" i="1"/>
  <c r="DS22" i="1"/>
  <c r="DS23" i="1"/>
  <c r="DS24" i="1"/>
  <c r="DS25" i="1"/>
  <c r="DS26" i="1"/>
  <c r="DS27" i="1"/>
  <c r="DS28" i="1"/>
  <c r="DS29" i="1"/>
  <c r="DS30" i="1"/>
  <c r="DS31" i="1"/>
  <c r="DS32" i="1"/>
  <c r="DS33" i="1"/>
  <c r="DS34" i="1"/>
  <c r="DS35" i="1"/>
  <c r="DS36"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DS64" i="1"/>
  <c r="DS65" i="1"/>
  <c r="DS66" i="1"/>
  <c r="DS67" i="1"/>
  <c r="DS68" i="1"/>
  <c r="DS69" i="1"/>
  <c r="DS70" i="1"/>
  <c r="DS71" i="1"/>
  <c r="DS72" i="1"/>
  <c r="DS73" i="1"/>
  <c r="DS74" i="1"/>
  <c r="DS75" i="1"/>
  <c r="DS76" i="1"/>
  <c r="DS77" i="1"/>
  <c r="DS78" i="1"/>
  <c r="DS79" i="1"/>
  <c r="DS80" i="1"/>
  <c r="DS81" i="1"/>
  <c r="DS82" i="1"/>
  <c r="DS83" i="1"/>
  <c r="DS84" i="1"/>
  <c r="DS85" i="1"/>
  <c r="DS86" i="1"/>
  <c r="DS87" i="1"/>
  <c r="DS88" i="1"/>
  <c r="DS89" i="1"/>
  <c r="DS90" i="1"/>
  <c r="DS91" i="1"/>
  <c r="DS92" i="1"/>
  <c r="DS93" i="1"/>
  <c r="DS94" i="1"/>
  <c r="DS95" i="1"/>
  <c r="DS96" i="1"/>
  <c r="DS97" i="1"/>
  <c r="DS98" i="1"/>
  <c r="DS99" i="1"/>
  <c r="DS100" i="1"/>
  <c r="DS101" i="1"/>
  <c r="DS102" i="1"/>
  <c r="DS103" i="1"/>
  <c r="DS104" i="1"/>
  <c r="DS105" i="1"/>
  <c r="DS106" i="1"/>
  <c r="DS107" i="1"/>
  <c r="DS108" i="1"/>
  <c r="DS109" i="1"/>
  <c r="DS110" i="1"/>
  <c r="DO12" i="1"/>
  <c r="DO13" i="1"/>
  <c r="DO14" i="1"/>
  <c r="DO15" i="1"/>
  <c r="DO16" i="1"/>
  <c r="DO17" i="1"/>
  <c r="DO18" i="1"/>
  <c r="DO19" i="1"/>
  <c r="DO20" i="1"/>
  <c r="DO21" i="1"/>
  <c r="DO22" i="1"/>
  <c r="DO23" i="1"/>
  <c r="DO24" i="1"/>
  <c r="DO25" i="1"/>
  <c r="DO26" i="1"/>
  <c r="DO27" i="1"/>
  <c r="DO28" i="1"/>
  <c r="DO29" i="1"/>
  <c r="DO30" i="1"/>
  <c r="DO31" i="1"/>
  <c r="DO32" i="1"/>
  <c r="DO33" i="1"/>
  <c r="DO34" i="1"/>
  <c r="DO35" i="1"/>
  <c r="DO36" i="1"/>
  <c r="DO37" i="1"/>
  <c r="DO38" i="1"/>
  <c r="DO39" i="1"/>
  <c r="DO40" i="1"/>
  <c r="DO41" i="1"/>
  <c r="DO42" i="1"/>
  <c r="DO43" i="1"/>
  <c r="DO44" i="1"/>
  <c r="DO45" i="1"/>
  <c r="DO46" i="1"/>
  <c r="DO47" i="1"/>
  <c r="DO48" i="1"/>
  <c r="DO49" i="1"/>
  <c r="DO50" i="1"/>
  <c r="DO51" i="1"/>
  <c r="DO52" i="1"/>
  <c r="DO53" i="1"/>
  <c r="DO54" i="1"/>
  <c r="DO55" i="1"/>
  <c r="DO56" i="1"/>
  <c r="DO57" i="1"/>
  <c r="DO58" i="1"/>
  <c r="DO59" i="1"/>
  <c r="DO60" i="1"/>
  <c r="DO61" i="1"/>
  <c r="DO62" i="1"/>
  <c r="DO63" i="1"/>
  <c r="DO64" i="1"/>
  <c r="DO65" i="1"/>
  <c r="DO66" i="1"/>
  <c r="DO67" i="1"/>
  <c r="DO68" i="1"/>
  <c r="DO69" i="1"/>
  <c r="DO70" i="1"/>
  <c r="DO71" i="1"/>
  <c r="DO72" i="1"/>
  <c r="DO73" i="1"/>
  <c r="DO74" i="1"/>
  <c r="DO75" i="1"/>
  <c r="DO76" i="1"/>
  <c r="DO77" i="1"/>
  <c r="DO78" i="1"/>
  <c r="DO79" i="1"/>
  <c r="DO80" i="1"/>
  <c r="DO81" i="1"/>
  <c r="DO82" i="1"/>
  <c r="DO83" i="1"/>
  <c r="DO84" i="1"/>
  <c r="DO85" i="1"/>
  <c r="DO86" i="1"/>
  <c r="DO87" i="1"/>
  <c r="DO88" i="1"/>
  <c r="DO89" i="1"/>
  <c r="DO90" i="1"/>
  <c r="DO91" i="1"/>
  <c r="DO92" i="1"/>
  <c r="DO93" i="1"/>
  <c r="DO94" i="1"/>
  <c r="DO95" i="1"/>
  <c r="DO96" i="1"/>
  <c r="DO97" i="1"/>
  <c r="DO98" i="1"/>
  <c r="DO99" i="1"/>
  <c r="DO100" i="1"/>
  <c r="DO101" i="1"/>
  <c r="DO102" i="1"/>
  <c r="DO103" i="1"/>
  <c r="DO104" i="1"/>
  <c r="DO105" i="1"/>
  <c r="DO106" i="1"/>
  <c r="DO107" i="1"/>
  <c r="DO108" i="1"/>
  <c r="DO109" i="1"/>
  <c r="DO110" i="1"/>
  <c r="DL12" i="1"/>
  <c r="DL13" i="1"/>
  <c r="DL14" i="1"/>
  <c r="DL15" i="1"/>
  <c r="DL16" i="1"/>
  <c r="DL17" i="1"/>
  <c r="DL18" i="1"/>
  <c r="DL19" i="1"/>
  <c r="DL20" i="1"/>
  <c r="DL21" i="1"/>
  <c r="DL22" i="1"/>
  <c r="DL23" i="1"/>
  <c r="DL24" i="1"/>
  <c r="DL25" i="1"/>
  <c r="DL26" i="1"/>
  <c r="DL27" i="1"/>
  <c r="DL28" i="1"/>
  <c r="DL29" i="1"/>
  <c r="DL30" i="1"/>
  <c r="DL31" i="1"/>
  <c r="DL32" i="1"/>
  <c r="DL33" i="1"/>
  <c r="DL34" i="1"/>
  <c r="DL35" i="1"/>
  <c r="DL36" i="1"/>
  <c r="DL37" i="1"/>
  <c r="DL38" i="1"/>
  <c r="DL39" i="1"/>
  <c r="DL40" i="1"/>
  <c r="DL41" i="1"/>
  <c r="DL42" i="1"/>
  <c r="DL43" i="1"/>
  <c r="DL44" i="1"/>
  <c r="DL45" i="1"/>
  <c r="DL46" i="1"/>
  <c r="DL47" i="1"/>
  <c r="DL48" i="1"/>
  <c r="DL49" i="1"/>
  <c r="DL50" i="1"/>
  <c r="DL51" i="1"/>
  <c r="DL52" i="1"/>
  <c r="DL53" i="1"/>
  <c r="DL54" i="1"/>
  <c r="DL55" i="1"/>
  <c r="DL56" i="1"/>
  <c r="DL57" i="1"/>
  <c r="DL58" i="1"/>
  <c r="DL59" i="1"/>
  <c r="DL60" i="1"/>
  <c r="DL61" i="1"/>
  <c r="DL62" i="1"/>
  <c r="DL63" i="1"/>
  <c r="DL64" i="1"/>
  <c r="DL65" i="1"/>
  <c r="DL66" i="1"/>
  <c r="DL67" i="1"/>
  <c r="DL68" i="1"/>
  <c r="DL69" i="1"/>
  <c r="DL70" i="1"/>
  <c r="DL71" i="1"/>
  <c r="DL72" i="1"/>
  <c r="DL73" i="1"/>
  <c r="DL74" i="1"/>
  <c r="DL75" i="1"/>
  <c r="DL76" i="1"/>
  <c r="DL77" i="1"/>
  <c r="DL78" i="1"/>
  <c r="DL79" i="1"/>
  <c r="DL80" i="1"/>
  <c r="DL81" i="1"/>
  <c r="DL82" i="1"/>
  <c r="DL83" i="1"/>
  <c r="DL84" i="1"/>
  <c r="DL85" i="1"/>
  <c r="DL86" i="1"/>
  <c r="DL87" i="1"/>
  <c r="DL88" i="1"/>
  <c r="DL89" i="1"/>
  <c r="DL90" i="1"/>
  <c r="DL91" i="1"/>
  <c r="DL92" i="1"/>
  <c r="DL93" i="1"/>
  <c r="DL94" i="1"/>
  <c r="DL95" i="1"/>
  <c r="DL96" i="1"/>
  <c r="DL97" i="1"/>
  <c r="DL98" i="1"/>
  <c r="DL99" i="1"/>
  <c r="DL100" i="1"/>
  <c r="DL101" i="1"/>
  <c r="DL102" i="1"/>
  <c r="DL103" i="1"/>
  <c r="DL104" i="1"/>
  <c r="DL105" i="1"/>
  <c r="DL106" i="1"/>
  <c r="DL107" i="1"/>
  <c r="DL108" i="1"/>
  <c r="DL109" i="1"/>
  <c r="DL110" i="1"/>
  <c r="DH12" i="1"/>
  <c r="DH13" i="1"/>
  <c r="DH14" i="1"/>
  <c r="DH15" i="1"/>
  <c r="DH16" i="1"/>
  <c r="DH17" i="1"/>
  <c r="DH18" i="1"/>
  <c r="DH19" i="1"/>
  <c r="DH20" i="1"/>
  <c r="DH21" i="1"/>
  <c r="DH22" i="1"/>
  <c r="DH23" i="1"/>
  <c r="DH24" i="1"/>
  <c r="DH25" i="1"/>
  <c r="DH26" i="1"/>
  <c r="DH27" i="1"/>
  <c r="DH28" i="1"/>
  <c r="DH29" i="1"/>
  <c r="DH30" i="1"/>
  <c r="DH31" i="1"/>
  <c r="DH32" i="1"/>
  <c r="DH33" i="1"/>
  <c r="DH34" i="1"/>
  <c r="DH35" i="1"/>
  <c r="DH36" i="1"/>
  <c r="DH37" i="1"/>
  <c r="DH38" i="1"/>
  <c r="DH39" i="1"/>
  <c r="DH40" i="1"/>
  <c r="DH41" i="1"/>
  <c r="DH42" i="1"/>
  <c r="DH43" i="1"/>
  <c r="DH44" i="1"/>
  <c r="DH45" i="1"/>
  <c r="DH46" i="1"/>
  <c r="DH47" i="1"/>
  <c r="DH48" i="1"/>
  <c r="DH49" i="1"/>
  <c r="DH50" i="1"/>
  <c r="DH51" i="1"/>
  <c r="DH52" i="1"/>
  <c r="DH53" i="1"/>
  <c r="DH54" i="1"/>
  <c r="DH55" i="1"/>
  <c r="DH56" i="1"/>
  <c r="DH57" i="1"/>
  <c r="DH58" i="1"/>
  <c r="DH59" i="1"/>
  <c r="DH60" i="1"/>
  <c r="DH61" i="1"/>
  <c r="DH62" i="1"/>
  <c r="DH63" i="1"/>
  <c r="DH64" i="1"/>
  <c r="DH65" i="1"/>
  <c r="DH66" i="1"/>
  <c r="DH67" i="1"/>
  <c r="DH68" i="1"/>
  <c r="DH69" i="1"/>
  <c r="DH70" i="1"/>
  <c r="DH71" i="1"/>
  <c r="DH72" i="1"/>
  <c r="DH73" i="1"/>
  <c r="DH74" i="1"/>
  <c r="DH75" i="1"/>
  <c r="DH76" i="1"/>
  <c r="DH77" i="1"/>
  <c r="DH78" i="1"/>
  <c r="DH79" i="1"/>
  <c r="DH80" i="1"/>
  <c r="DH81" i="1"/>
  <c r="DH82" i="1"/>
  <c r="DH83" i="1"/>
  <c r="DH84" i="1"/>
  <c r="DH85" i="1"/>
  <c r="DH86" i="1"/>
  <c r="DH87" i="1"/>
  <c r="DH88" i="1"/>
  <c r="DH89" i="1"/>
  <c r="DH90" i="1"/>
  <c r="DH91" i="1"/>
  <c r="DH92" i="1"/>
  <c r="DH93" i="1"/>
  <c r="DH94" i="1"/>
  <c r="DH95" i="1"/>
  <c r="DH96" i="1"/>
  <c r="DH97" i="1"/>
  <c r="DH98" i="1"/>
  <c r="DH99" i="1"/>
  <c r="DH100" i="1"/>
  <c r="DH101" i="1"/>
  <c r="DH102" i="1"/>
  <c r="DH103" i="1"/>
  <c r="DH104" i="1"/>
  <c r="DH105" i="1"/>
  <c r="DH106" i="1"/>
  <c r="DH107" i="1"/>
  <c r="DH108" i="1"/>
  <c r="DH109" i="1"/>
  <c r="DH110" i="1"/>
  <c r="DE12" i="1"/>
  <c r="DE13" i="1"/>
  <c r="DE14" i="1"/>
  <c r="DE15" i="1"/>
  <c r="DE16" i="1"/>
  <c r="DE17" i="1"/>
  <c r="DE18" i="1"/>
  <c r="DE19" i="1"/>
  <c r="DE20" i="1"/>
  <c r="DE21" i="1"/>
  <c r="DE22" i="1"/>
  <c r="DE23" i="1"/>
  <c r="DE24" i="1"/>
  <c r="DE25" i="1"/>
  <c r="DE26" i="1"/>
  <c r="DE27" i="1"/>
  <c r="DE28" i="1"/>
  <c r="DE29" i="1"/>
  <c r="DE30" i="1"/>
  <c r="DE31" i="1"/>
  <c r="DE32" i="1"/>
  <c r="DE33" i="1"/>
  <c r="DE34" i="1"/>
  <c r="DE35" i="1"/>
  <c r="DE36" i="1"/>
  <c r="DE37" i="1"/>
  <c r="DE38" i="1"/>
  <c r="DE39" i="1"/>
  <c r="DE40" i="1"/>
  <c r="DE41" i="1"/>
  <c r="DE42" i="1"/>
  <c r="DE43" i="1"/>
  <c r="DE44" i="1"/>
  <c r="DE45" i="1"/>
  <c r="DE46" i="1"/>
  <c r="DE47" i="1"/>
  <c r="DE48" i="1"/>
  <c r="DE49" i="1"/>
  <c r="DE50" i="1"/>
  <c r="DE51" i="1"/>
  <c r="DE52" i="1"/>
  <c r="DE53" i="1"/>
  <c r="DE54" i="1"/>
  <c r="DE55" i="1"/>
  <c r="DE56" i="1"/>
  <c r="DE57" i="1"/>
  <c r="DE58" i="1"/>
  <c r="DE59" i="1"/>
  <c r="DE60" i="1"/>
  <c r="DE61" i="1"/>
  <c r="DE62" i="1"/>
  <c r="DE63" i="1"/>
  <c r="DE64" i="1"/>
  <c r="DE65" i="1"/>
  <c r="DE66" i="1"/>
  <c r="DE67" i="1"/>
  <c r="DE68" i="1"/>
  <c r="DE69" i="1"/>
  <c r="DE70" i="1"/>
  <c r="DE71" i="1"/>
  <c r="DE72" i="1"/>
  <c r="DE73" i="1"/>
  <c r="DE74" i="1"/>
  <c r="DE75" i="1"/>
  <c r="DE76" i="1"/>
  <c r="DE77" i="1"/>
  <c r="DE78" i="1"/>
  <c r="DE79" i="1"/>
  <c r="DE80" i="1"/>
  <c r="DE81" i="1"/>
  <c r="DE82" i="1"/>
  <c r="DE83" i="1"/>
  <c r="DE84" i="1"/>
  <c r="DE85" i="1"/>
  <c r="DE86" i="1"/>
  <c r="DE87" i="1"/>
  <c r="DE88" i="1"/>
  <c r="DE89" i="1"/>
  <c r="DE90" i="1"/>
  <c r="DE91" i="1"/>
  <c r="DE92" i="1"/>
  <c r="DE93" i="1"/>
  <c r="DE94" i="1"/>
  <c r="DE95" i="1"/>
  <c r="DE96" i="1"/>
  <c r="DE97" i="1"/>
  <c r="DE98" i="1"/>
  <c r="DE99" i="1"/>
  <c r="DE100" i="1"/>
  <c r="DE101" i="1"/>
  <c r="DE102" i="1"/>
  <c r="DE103" i="1"/>
  <c r="DE104" i="1"/>
  <c r="DE105" i="1"/>
  <c r="DE106" i="1"/>
  <c r="DE107" i="1"/>
  <c r="DE108" i="1"/>
  <c r="DE109" i="1"/>
  <c r="DE110" i="1"/>
  <c r="DA12" i="1" l="1"/>
  <c r="DA13" i="1"/>
  <c r="DA14" i="1"/>
  <c r="DA15" i="1"/>
  <c r="DA16" i="1"/>
  <c r="DA17" i="1"/>
  <c r="DA18" i="1"/>
  <c r="DA19" i="1"/>
  <c r="DA20" i="1"/>
  <c r="DA21" i="1"/>
  <c r="DA22" i="1"/>
  <c r="DA23" i="1"/>
  <c r="DA24" i="1"/>
  <c r="DA25"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54" i="1"/>
  <c r="DA55" i="1"/>
  <c r="DA56" i="1"/>
  <c r="DA57" i="1"/>
  <c r="DA58" i="1"/>
  <c r="DA59" i="1"/>
  <c r="DA60" i="1"/>
  <c r="DA61" i="1"/>
  <c r="DA62" i="1"/>
  <c r="DA63" i="1"/>
  <c r="DA64" i="1"/>
  <c r="DA65" i="1"/>
  <c r="DA66" i="1"/>
  <c r="DA67" i="1"/>
  <c r="DA68" i="1"/>
  <c r="DA69" i="1"/>
  <c r="DA70" i="1"/>
  <c r="DA71" i="1"/>
  <c r="DA72" i="1"/>
  <c r="DA73" i="1"/>
  <c r="DA74" i="1"/>
  <c r="DA75" i="1"/>
  <c r="DA76" i="1"/>
  <c r="DA77" i="1"/>
  <c r="DA78" i="1"/>
  <c r="DA79" i="1"/>
  <c r="DA80" i="1"/>
  <c r="DA81" i="1"/>
  <c r="DA82" i="1"/>
  <c r="DA83" i="1"/>
  <c r="DA84" i="1"/>
  <c r="DA85" i="1"/>
  <c r="DA86" i="1"/>
  <c r="DA87" i="1"/>
  <c r="DA88" i="1"/>
  <c r="DA89" i="1"/>
  <c r="DA90" i="1"/>
  <c r="DA91" i="1"/>
  <c r="DA92" i="1"/>
  <c r="DA93" i="1"/>
  <c r="DA94" i="1"/>
  <c r="DA95" i="1"/>
  <c r="DA96" i="1"/>
  <c r="DA97" i="1"/>
  <c r="DA98" i="1"/>
  <c r="DA99" i="1"/>
  <c r="DA100" i="1"/>
  <c r="DA101" i="1"/>
  <c r="DA102" i="1"/>
  <c r="DA103" i="1"/>
  <c r="DA104" i="1"/>
  <c r="DA105" i="1"/>
  <c r="DA106" i="1"/>
  <c r="DA107" i="1"/>
  <c r="DA108" i="1"/>
  <c r="DA109" i="1"/>
  <c r="DA110" i="1"/>
  <c r="EG10" i="1"/>
  <c r="EC10" i="1"/>
  <c r="DZ10" i="1"/>
  <c r="DV10" i="1"/>
  <c r="DS10" i="1"/>
  <c r="DO10" i="1"/>
  <c r="DL10" i="1"/>
  <c r="DH10" i="1"/>
  <c r="DE10" i="1"/>
  <c r="DA10" i="1"/>
  <c r="EH10" i="1"/>
  <c r="EH11" i="1"/>
  <c r="EH12" i="1"/>
  <c r="EH13" i="1"/>
  <c r="EH14" i="1"/>
  <c r="EH15" i="1"/>
  <c r="EH16" i="1"/>
  <c r="EH17" i="1"/>
  <c r="EH18" i="1"/>
  <c r="EH19" i="1"/>
  <c r="EH20" i="1"/>
  <c r="EH21" i="1"/>
  <c r="EH22" i="1"/>
  <c r="EH23" i="1"/>
  <c r="EH24" i="1"/>
  <c r="EH25" i="1"/>
  <c r="EH26" i="1"/>
  <c r="EH27" i="1"/>
  <c r="EH28" i="1"/>
  <c r="EH29" i="1"/>
  <c r="EH30" i="1"/>
  <c r="EH31" i="1"/>
  <c r="EH32" i="1"/>
  <c r="EH33" i="1"/>
  <c r="EH34" i="1"/>
  <c r="EH35" i="1"/>
  <c r="EH36" i="1"/>
  <c r="EH37" i="1"/>
  <c r="EH38" i="1"/>
  <c r="EH39" i="1"/>
  <c r="EH40" i="1"/>
  <c r="EH41" i="1"/>
  <c r="EH42" i="1"/>
  <c r="EH43" i="1"/>
  <c r="EH44" i="1"/>
  <c r="EH45" i="1"/>
  <c r="EH46" i="1"/>
  <c r="EH47" i="1"/>
  <c r="EH48" i="1"/>
  <c r="EH49" i="1"/>
  <c r="EH50" i="1"/>
  <c r="EH51" i="1"/>
  <c r="EH52" i="1"/>
  <c r="EH53" i="1"/>
  <c r="EH54" i="1"/>
  <c r="EH55" i="1"/>
  <c r="EH56" i="1"/>
  <c r="EH57" i="1"/>
  <c r="EH58" i="1"/>
  <c r="EH59" i="1"/>
  <c r="EH60" i="1"/>
  <c r="EH61" i="1"/>
  <c r="EH62" i="1"/>
  <c r="EH63" i="1"/>
  <c r="EH64" i="1"/>
  <c r="EH65" i="1"/>
  <c r="EH66" i="1"/>
  <c r="EH67" i="1"/>
  <c r="EH68" i="1"/>
  <c r="EH69" i="1"/>
  <c r="EH70" i="1"/>
  <c r="EH71" i="1"/>
  <c r="EH72" i="1"/>
  <c r="EH73" i="1"/>
  <c r="EH74" i="1"/>
  <c r="EH75" i="1"/>
  <c r="EH76" i="1"/>
  <c r="EH77" i="1"/>
  <c r="EH78" i="1"/>
  <c r="EH79" i="1"/>
  <c r="EH80" i="1"/>
  <c r="EH81" i="1"/>
  <c r="EH82" i="1"/>
  <c r="EH83" i="1"/>
  <c r="EH84" i="1"/>
  <c r="EH85" i="1"/>
  <c r="EH86" i="1"/>
  <c r="EH87" i="1"/>
  <c r="EH88" i="1"/>
  <c r="EH89" i="1"/>
  <c r="EH90" i="1"/>
  <c r="EH91" i="1"/>
  <c r="EH92" i="1"/>
  <c r="EH93" i="1"/>
  <c r="EH94" i="1"/>
  <c r="EH95" i="1"/>
  <c r="EH96" i="1"/>
  <c r="EH97" i="1"/>
  <c r="EH98" i="1"/>
  <c r="EH99" i="1"/>
  <c r="EH100" i="1"/>
  <c r="EH101" i="1"/>
  <c r="EH102" i="1"/>
  <c r="EH103" i="1"/>
  <c r="EH104" i="1"/>
  <c r="EH105" i="1"/>
  <c r="EH106" i="1"/>
  <c r="EH107" i="1"/>
  <c r="EH108" i="1"/>
  <c r="EH109" i="1"/>
  <c r="EH110" i="1"/>
  <c r="CW12" i="1"/>
  <c r="CW13" i="1"/>
  <c r="CW14" i="1"/>
  <c r="CW15" i="1"/>
  <c r="CW16" i="1"/>
  <c r="CW17" i="1"/>
  <c r="CW18" i="1"/>
  <c r="CW19" i="1"/>
  <c r="CW20" i="1"/>
  <c r="CW21" i="1"/>
  <c r="CW22" i="1"/>
  <c r="CW23" i="1"/>
  <c r="CW24" i="1"/>
  <c r="CW25" i="1"/>
  <c r="CW26" i="1"/>
  <c r="CW27" i="1"/>
  <c r="CW28" i="1"/>
  <c r="CW29" i="1"/>
  <c r="CW30" i="1"/>
  <c r="CW31" i="1"/>
  <c r="CW32" i="1"/>
  <c r="CW33" i="1"/>
  <c r="CW34" i="1"/>
  <c r="CW35" i="1"/>
  <c r="CW36" i="1"/>
  <c r="CW37" i="1"/>
  <c r="CW38" i="1"/>
  <c r="CW39" i="1"/>
  <c r="CW40" i="1"/>
  <c r="CW41" i="1"/>
  <c r="CW42" i="1"/>
  <c r="CW43" i="1"/>
  <c r="CW44" i="1"/>
  <c r="CW45" i="1"/>
  <c r="CW46" i="1"/>
  <c r="CW47" i="1"/>
  <c r="CW48" i="1"/>
  <c r="CW49" i="1"/>
  <c r="CW50" i="1"/>
  <c r="CW51" i="1"/>
  <c r="CW52" i="1"/>
  <c r="CW53" i="1"/>
  <c r="CW54" i="1"/>
  <c r="CW55" i="1"/>
  <c r="CW56" i="1"/>
  <c r="CW57" i="1"/>
  <c r="CW58" i="1"/>
  <c r="CW59" i="1"/>
  <c r="CW60" i="1"/>
  <c r="CW61" i="1"/>
  <c r="CW62" i="1"/>
  <c r="CW63" i="1"/>
  <c r="CW64" i="1"/>
  <c r="CW65" i="1"/>
  <c r="CW66" i="1"/>
  <c r="CW67" i="1"/>
  <c r="CW68" i="1"/>
  <c r="CW69" i="1"/>
  <c r="CW70" i="1"/>
  <c r="CW71" i="1"/>
  <c r="CW72" i="1"/>
  <c r="CW73" i="1"/>
  <c r="CW74" i="1"/>
  <c r="CW75" i="1"/>
  <c r="CW76" i="1"/>
  <c r="CW77" i="1"/>
  <c r="CW78" i="1"/>
  <c r="CW79" i="1"/>
  <c r="CW80" i="1"/>
  <c r="CW81" i="1"/>
  <c r="CW82" i="1"/>
  <c r="CW83" i="1"/>
  <c r="CW84" i="1"/>
  <c r="CW85" i="1"/>
  <c r="CW86" i="1"/>
  <c r="CW87" i="1"/>
  <c r="CW88" i="1"/>
  <c r="CW89" i="1"/>
  <c r="CW90" i="1"/>
  <c r="CW91" i="1"/>
  <c r="CW92" i="1"/>
  <c r="CW93" i="1"/>
  <c r="CW94" i="1"/>
  <c r="CW95" i="1"/>
  <c r="CW96" i="1"/>
  <c r="CW97" i="1"/>
  <c r="CW98" i="1"/>
  <c r="CW99" i="1"/>
  <c r="CW100" i="1"/>
  <c r="CW101" i="1"/>
  <c r="CW102" i="1"/>
  <c r="CW103" i="1"/>
  <c r="CW104" i="1"/>
  <c r="CW105" i="1"/>
  <c r="CW106" i="1"/>
  <c r="CW107" i="1"/>
  <c r="CW108" i="1"/>
  <c r="CW109" i="1"/>
  <c r="CW110" i="1"/>
  <c r="CW9" i="1"/>
  <c r="EO12" i="1" l="1"/>
  <c r="EP12" i="1"/>
  <c r="EO13" i="1"/>
  <c r="EP13" i="1"/>
  <c r="EO14" i="1"/>
  <c r="EP14" i="1"/>
  <c r="EO15" i="1"/>
  <c r="EP15" i="1"/>
  <c r="EO16" i="1"/>
  <c r="EP16" i="1"/>
  <c r="EO17" i="1"/>
  <c r="EP17" i="1"/>
  <c r="EO18" i="1"/>
  <c r="EP18" i="1"/>
  <c r="EO19" i="1"/>
  <c r="EP19" i="1"/>
  <c r="EO20" i="1"/>
  <c r="EP20" i="1"/>
  <c r="EO21" i="1"/>
  <c r="EP21" i="1"/>
  <c r="EO22" i="1"/>
  <c r="EP22" i="1"/>
  <c r="EO23" i="1"/>
  <c r="EP23" i="1"/>
  <c r="EO24" i="1"/>
  <c r="EP24" i="1"/>
  <c r="EO25" i="1"/>
  <c r="EP25" i="1"/>
  <c r="EO26" i="1"/>
  <c r="EP26" i="1"/>
  <c r="EO27" i="1"/>
  <c r="EP27" i="1"/>
  <c r="EO28" i="1"/>
  <c r="EP28" i="1"/>
  <c r="EO29" i="1"/>
  <c r="EP29" i="1"/>
  <c r="EO30" i="1"/>
  <c r="EP30" i="1"/>
  <c r="EO31" i="1"/>
  <c r="EP31" i="1"/>
  <c r="EO32" i="1"/>
  <c r="EP32" i="1"/>
  <c r="EO33" i="1"/>
  <c r="EP33" i="1"/>
  <c r="EO34" i="1"/>
  <c r="EP34" i="1"/>
  <c r="EO35" i="1"/>
  <c r="EP35" i="1"/>
  <c r="EO36" i="1"/>
  <c r="EP36" i="1"/>
  <c r="EO37" i="1"/>
  <c r="EP37" i="1"/>
  <c r="EO38" i="1"/>
  <c r="EP38" i="1"/>
  <c r="EO39" i="1"/>
  <c r="EP39" i="1"/>
  <c r="EO40" i="1"/>
  <c r="EP40" i="1"/>
  <c r="EO41" i="1"/>
  <c r="EP41" i="1"/>
  <c r="EO42" i="1"/>
  <c r="EP42" i="1"/>
  <c r="EO43" i="1"/>
  <c r="EP43" i="1"/>
  <c r="EO44" i="1"/>
  <c r="EP44" i="1"/>
  <c r="EO45" i="1"/>
  <c r="EP45" i="1"/>
  <c r="EO46" i="1"/>
  <c r="EP46" i="1"/>
  <c r="EO47" i="1"/>
  <c r="EP47" i="1"/>
  <c r="EO48" i="1"/>
  <c r="EP48" i="1"/>
  <c r="EO49" i="1"/>
  <c r="EP49" i="1"/>
  <c r="EO50" i="1"/>
  <c r="EP50" i="1"/>
  <c r="EO51" i="1"/>
  <c r="EP51" i="1"/>
  <c r="EO52" i="1"/>
  <c r="EP52" i="1"/>
  <c r="EO53" i="1"/>
  <c r="EP53" i="1"/>
  <c r="EO54" i="1"/>
  <c r="EP54" i="1"/>
  <c r="EO55" i="1"/>
  <c r="EP55" i="1"/>
  <c r="EO56" i="1"/>
  <c r="EP56" i="1"/>
  <c r="EO57" i="1"/>
  <c r="EP57" i="1"/>
  <c r="EO58" i="1"/>
  <c r="EP58" i="1"/>
  <c r="EO59" i="1"/>
  <c r="EP59" i="1"/>
  <c r="EO60" i="1"/>
  <c r="EP60" i="1"/>
  <c r="EO61" i="1"/>
  <c r="EP61" i="1"/>
  <c r="EO62" i="1"/>
  <c r="EP62" i="1"/>
  <c r="EO63" i="1"/>
  <c r="EP63" i="1"/>
  <c r="EO64" i="1"/>
  <c r="EP64" i="1"/>
  <c r="EO65" i="1"/>
  <c r="EP65" i="1"/>
  <c r="EO66" i="1"/>
  <c r="EP66" i="1"/>
  <c r="EO67" i="1"/>
  <c r="EP67" i="1"/>
  <c r="EO68" i="1"/>
  <c r="EP68" i="1"/>
  <c r="EO69" i="1"/>
  <c r="EP69" i="1"/>
  <c r="EO70" i="1"/>
  <c r="EP70" i="1"/>
  <c r="EO71" i="1"/>
  <c r="EP71" i="1"/>
  <c r="EO72" i="1"/>
  <c r="EP72" i="1"/>
  <c r="EO73" i="1"/>
  <c r="EP73" i="1"/>
  <c r="EO74" i="1"/>
  <c r="EP74" i="1"/>
  <c r="EO75" i="1"/>
  <c r="EP75" i="1"/>
  <c r="EO76" i="1"/>
  <c r="EP76" i="1"/>
  <c r="EO77" i="1"/>
  <c r="EP77" i="1"/>
  <c r="EO78" i="1"/>
  <c r="EP78" i="1"/>
  <c r="EO79" i="1"/>
  <c r="EP79" i="1"/>
  <c r="EO80" i="1"/>
  <c r="EP80" i="1"/>
  <c r="EO81" i="1"/>
  <c r="EP81" i="1"/>
  <c r="EO82" i="1"/>
  <c r="EP82" i="1"/>
  <c r="EO83" i="1"/>
  <c r="EP83" i="1"/>
  <c r="EO84" i="1"/>
  <c r="EP84" i="1"/>
  <c r="EO85" i="1"/>
  <c r="EP85" i="1"/>
  <c r="EO86" i="1"/>
  <c r="EP86" i="1"/>
  <c r="EO87" i="1"/>
  <c r="EP87" i="1"/>
  <c r="EO88" i="1"/>
  <c r="EP88" i="1"/>
  <c r="EO89" i="1"/>
  <c r="EP89" i="1"/>
  <c r="EO90" i="1"/>
  <c r="EP90" i="1"/>
  <c r="EO91" i="1"/>
  <c r="EP91" i="1"/>
  <c r="EO92" i="1"/>
  <c r="EP92" i="1"/>
  <c r="EO93" i="1"/>
  <c r="EP93" i="1"/>
  <c r="EO94" i="1"/>
  <c r="EP94" i="1"/>
  <c r="EO95" i="1"/>
  <c r="EP95" i="1"/>
  <c r="EO96" i="1"/>
  <c r="EP96" i="1"/>
  <c r="EO97" i="1"/>
  <c r="EP97" i="1"/>
  <c r="EO98" i="1"/>
  <c r="EP98" i="1"/>
  <c r="EO99" i="1"/>
  <c r="EP99" i="1"/>
  <c r="EO100" i="1"/>
  <c r="EP100" i="1"/>
  <c r="EO101" i="1"/>
  <c r="EP101" i="1"/>
  <c r="EO102" i="1"/>
  <c r="EP102" i="1"/>
  <c r="EO103" i="1"/>
  <c r="EP103" i="1"/>
  <c r="EO104" i="1"/>
  <c r="EP104" i="1"/>
  <c r="EO105" i="1"/>
  <c r="EP105" i="1"/>
  <c r="EO106" i="1"/>
  <c r="EP106" i="1"/>
  <c r="EO107" i="1"/>
  <c r="EP107" i="1"/>
  <c r="EO108" i="1"/>
  <c r="EP108" i="1"/>
  <c r="EO109" i="1"/>
  <c r="EP109" i="1"/>
  <c r="EO110" i="1"/>
  <c r="EP110" i="1"/>
  <c r="EP11" i="1"/>
  <c r="EO11" i="1"/>
  <c r="EP10" i="1"/>
  <c r="EO10" i="1"/>
  <c r="FL12" i="1" l="1"/>
  <c r="FL13" i="1"/>
  <c r="FL14" i="1"/>
  <c r="FL15" i="1"/>
  <c r="FL16" i="1"/>
  <c r="FL17" i="1"/>
  <c r="FL18" i="1"/>
  <c r="FL19" i="1"/>
  <c r="FL20" i="1"/>
  <c r="FL21" i="1"/>
  <c r="FL22" i="1"/>
  <c r="FL23" i="1"/>
  <c r="FL24" i="1"/>
  <c r="FL25" i="1"/>
  <c r="FL26" i="1"/>
  <c r="FL27" i="1"/>
  <c r="FL28" i="1"/>
  <c r="FL29" i="1"/>
  <c r="FL30" i="1"/>
  <c r="FL31" i="1"/>
  <c r="FL32" i="1"/>
  <c r="FL33" i="1"/>
  <c r="FL34" i="1"/>
  <c r="FL35" i="1"/>
  <c r="FL36" i="1"/>
  <c r="FL37" i="1"/>
  <c r="FL38" i="1"/>
  <c r="FL39" i="1"/>
  <c r="FL40" i="1"/>
  <c r="FL41" i="1"/>
  <c r="FL42" i="1"/>
  <c r="FL43" i="1"/>
  <c r="FL44" i="1"/>
  <c r="FL45" i="1"/>
  <c r="FL46" i="1"/>
  <c r="FL47" i="1"/>
  <c r="FL48" i="1"/>
  <c r="FL49" i="1"/>
  <c r="FL50" i="1"/>
  <c r="FL51" i="1"/>
  <c r="FL52" i="1"/>
  <c r="FL53" i="1"/>
  <c r="FL54" i="1"/>
  <c r="FL55" i="1"/>
  <c r="FL56" i="1"/>
  <c r="FL57" i="1"/>
  <c r="FL58" i="1"/>
  <c r="FL59" i="1"/>
  <c r="FL60" i="1"/>
  <c r="FL61" i="1"/>
  <c r="FL62" i="1"/>
  <c r="FL63" i="1"/>
  <c r="FL64" i="1"/>
  <c r="FL65" i="1"/>
  <c r="FL66" i="1"/>
  <c r="FL67" i="1"/>
  <c r="FL68" i="1"/>
  <c r="FL69" i="1"/>
  <c r="FL70" i="1"/>
  <c r="FL71" i="1"/>
  <c r="FL72" i="1"/>
  <c r="FL73" i="1"/>
  <c r="FL74" i="1"/>
  <c r="FL75" i="1"/>
  <c r="FL76" i="1"/>
  <c r="FL77" i="1"/>
  <c r="FL78" i="1"/>
  <c r="FL79" i="1"/>
  <c r="FL80" i="1"/>
  <c r="FL81" i="1"/>
  <c r="FL82" i="1"/>
  <c r="FL83" i="1"/>
  <c r="FL84" i="1"/>
  <c r="FL85" i="1"/>
  <c r="FL86" i="1"/>
  <c r="FL87" i="1"/>
  <c r="FL88" i="1"/>
  <c r="FL89" i="1"/>
  <c r="FL90" i="1"/>
  <c r="FL91" i="1"/>
  <c r="FL92" i="1"/>
  <c r="FL93" i="1"/>
  <c r="FL94" i="1"/>
  <c r="FL95" i="1"/>
  <c r="FL96" i="1"/>
  <c r="FL97" i="1"/>
  <c r="FL98" i="1"/>
  <c r="FL99" i="1"/>
  <c r="FL100" i="1"/>
  <c r="FL101" i="1"/>
  <c r="FL102" i="1"/>
  <c r="FL103" i="1"/>
  <c r="FL104" i="1"/>
  <c r="FL105" i="1"/>
  <c r="FL106" i="1"/>
  <c r="FL107" i="1"/>
  <c r="FL108" i="1"/>
  <c r="FL109" i="1"/>
  <c r="FL110" i="1"/>
  <c r="FL11" i="1"/>
  <c r="FI12" i="1"/>
  <c r="FJ12" i="1"/>
  <c r="FK12" i="1"/>
  <c r="FI13" i="1"/>
  <c r="FJ13" i="1"/>
  <c r="FK13" i="1"/>
  <c r="FI14" i="1"/>
  <c r="FJ14" i="1"/>
  <c r="FK14" i="1"/>
  <c r="FI15" i="1"/>
  <c r="FJ15" i="1"/>
  <c r="FK15" i="1"/>
  <c r="FI16" i="1"/>
  <c r="FJ16" i="1"/>
  <c r="FK16" i="1"/>
  <c r="FI17" i="1"/>
  <c r="FJ17" i="1"/>
  <c r="FK17" i="1"/>
  <c r="FI18" i="1"/>
  <c r="FJ18" i="1"/>
  <c r="FK18" i="1"/>
  <c r="FI19" i="1"/>
  <c r="FJ19" i="1"/>
  <c r="FK19" i="1"/>
  <c r="FI20" i="1"/>
  <c r="FJ20" i="1"/>
  <c r="FK20" i="1"/>
  <c r="FI21" i="1"/>
  <c r="FJ21" i="1"/>
  <c r="FK21" i="1"/>
  <c r="FI22" i="1"/>
  <c r="FJ22" i="1"/>
  <c r="FK22" i="1"/>
  <c r="FI23" i="1"/>
  <c r="FJ23" i="1"/>
  <c r="FK23" i="1"/>
  <c r="FI24" i="1"/>
  <c r="FJ24" i="1"/>
  <c r="FK24" i="1"/>
  <c r="FI25" i="1"/>
  <c r="FJ25" i="1"/>
  <c r="FK25" i="1"/>
  <c r="FI26" i="1"/>
  <c r="FJ26" i="1"/>
  <c r="FK26" i="1"/>
  <c r="FI27" i="1"/>
  <c r="FJ27" i="1"/>
  <c r="FK27" i="1"/>
  <c r="FI28" i="1"/>
  <c r="FJ28" i="1"/>
  <c r="FK28" i="1"/>
  <c r="FI29" i="1"/>
  <c r="FJ29" i="1"/>
  <c r="FK29" i="1"/>
  <c r="FI30" i="1"/>
  <c r="FJ30" i="1"/>
  <c r="FK30" i="1"/>
  <c r="FI31" i="1"/>
  <c r="FJ31" i="1"/>
  <c r="FK31" i="1"/>
  <c r="FI32" i="1"/>
  <c r="FJ32" i="1"/>
  <c r="FK32" i="1"/>
  <c r="FI33" i="1"/>
  <c r="FJ33" i="1"/>
  <c r="FK33" i="1"/>
  <c r="FI34" i="1"/>
  <c r="FJ34" i="1"/>
  <c r="FK34" i="1"/>
  <c r="FI35" i="1"/>
  <c r="FJ35" i="1"/>
  <c r="FK35" i="1"/>
  <c r="FI36" i="1"/>
  <c r="FJ36" i="1"/>
  <c r="FK36" i="1"/>
  <c r="FI37" i="1"/>
  <c r="FJ37" i="1"/>
  <c r="FK37" i="1"/>
  <c r="FI38" i="1"/>
  <c r="FJ38" i="1"/>
  <c r="FK38" i="1"/>
  <c r="FI39" i="1"/>
  <c r="FJ39" i="1"/>
  <c r="FK39" i="1"/>
  <c r="FI40" i="1"/>
  <c r="FJ40" i="1"/>
  <c r="FK40" i="1"/>
  <c r="FI41" i="1"/>
  <c r="FJ41" i="1"/>
  <c r="FK41" i="1"/>
  <c r="FI42" i="1"/>
  <c r="FJ42" i="1"/>
  <c r="FK42" i="1"/>
  <c r="FI43" i="1"/>
  <c r="FJ43" i="1"/>
  <c r="FK43" i="1"/>
  <c r="FI44" i="1"/>
  <c r="FJ44" i="1"/>
  <c r="FK44" i="1"/>
  <c r="FI45" i="1"/>
  <c r="FJ45" i="1"/>
  <c r="FK45" i="1"/>
  <c r="FI46" i="1"/>
  <c r="FJ46" i="1"/>
  <c r="FK46" i="1"/>
  <c r="FI47" i="1"/>
  <c r="FJ47" i="1"/>
  <c r="FK47" i="1"/>
  <c r="FI48" i="1"/>
  <c r="FJ48" i="1"/>
  <c r="FK48" i="1"/>
  <c r="FI49" i="1"/>
  <c r="FJ49" i="1"/>
  <c r="FK49" i="1"/>
  <c r="FI50" i="1"/>
  <c r="FJ50" i="1"/>
  <c r="FK50" i="1"/>
  <c r="FI51" i="1"/>
  <c r="FJ51" i="1"/>
  <c r="FK51" i="1"/>
  <c r="FI52" i="1"/>
  <c r="FJ52" i="1"/>
  <c r="FK52" i="1"/>
  <c r="FI53" i="1"/>
  <c r="FJ53" i="1"/>
  <c r="FK53" i="1"/>
  <c r="FI54" i="1"/>
  <c r="FJ54" i="1"/>
  <c r="FK54" i="1"/>
  <c r="FI55" i="1"/>
  <c r="FJ55" i="1"/>
  <c r="FK55" i="1"/>
  <c r="FI56" i="1"/>
  <c r="FJ56" i="1"/>
  <c r="FK56" i="1"/>
  <c r="FI57" i="1"/>
  <c r="FJ57" i="1"/>
  <c r="FK57" i="1"/>
  <c r="FI58" i="1"/>
  <c r="FJ58" i="1"/>
  <c r="FK58" i="1"/>
  <c r="FI59" i="1"/>
  <c r="FJ59" i="1"/>
  <c r="FK59" i="1"/>
  <c r="FI60" i="1"/>
  <c r="FJ60" i="1"/>
  <c r="FK60" i="1"/>
  <c r="FI61" i="1"/>
  <c r="FJ61" i="1"/>
  <c r="FK61" i="1"/>
  <c r="FI62" i="1"/>
  <c r="FJ62" i="1"/>
  <c r="FK62" i="1"/>
  <c r="FI63" i="1"/>
  <c r="FJ63" i="1"/>
  <c r="FK63" i="1"/>
  <c r="FI64" i="1"/>
  <c r="FJ64" i="1"/>
  <c r="FK64" i="1"/>
  <c r="FI65" i="1"/>
  <c r="FJ65" i="1"/>
  <c r="FK65" i="1"/>
  <c r="FI66" i="1"/>
  <c r="FJ66" i="1"/>
  <c r="FK66" i="1"/>
  <c r="FI67" i="1"/>
  <c r="FJ67" i="1"/>
  <c r="FK67" i="1"/>
  <c r="FI68" i="1"/>
  <c r="FJ68" i="1"/>
  <c r="FK68" i="1"/>
  <c r="FI69" i="1"/>
  <c r="FJ69" i="1"/>
  <c r="FK69" i="1"/>
  <c r="FI70" i="1"/>
  <c r="FJ70" i="1"/>
  <c r="FK70" i="1"/>
  <c r="FI71" i="1"/>
  <c r="FJ71" i="1"/>
  <c r="FK71" i="1"/>
  <c r="FI72" i="1"/>
  <c r="FJ72" i="1"/>
  <c r="FK72" i="1"/>
  <c r="FI73" i="1"/>
  <c r="FJ73" i="1"/>
  <c r="FK73" i="1"/>
  <c r="FI74" i="1"/>
  <c r="FJ74" i="1"/>
  <c r="FK74" i="1"/>
  <c r="FI75" i="1"/>
  <c r="FJ75" i="1"/>
  <c r="FK75" i="1"/>
  <c r="FI76" i="1"/>
  <c r="FJ76" i="1"/>
  <c r="FK76" i="1"/>
  <c r="FI77" i="1"/>
  <c r="FJ77" i="1"/>
  <c r="FK77" i="1"/>
  <c r="FI78" i="1"/>
  <c r="FJ78" i="1"/>
  <c r="FK78" i="1"/>
  <c r="FI79" i="1"/>
  <c r="FJ79" i="1"/>
  <c r="FK79" i="1"/>
  <c r="FI80" i="1"/>
  <c r="FJ80" i="1"/>
  <c r="FK80" i="1"/>
  <c r="FI81" i="1"/>
  <c r="FJ81" i="1"/>
  <c r="FK81" i="1"/>
  <c r="FI82" i="1"/>
  <c r="FJ82" i="1"/>
  <c r="FK82" i="1"/>
  <c r="FI83" i="1"/>
  <c r="FJ83" i="1"/>
  <c r="FK83" i="1"/>
  <c r="FI84" i="1"/>
  <c r="FJ84" i="1"/>
  <c r="FK84" i="1"/>
  <c r="FI85" i="1"/>
  <c r="FJ85" i="1"/>
  <c r="FK85" i="1"/>
  <c r="FI86" i="1"/>
  <c r="FJ86" i="1"/>
  <c r="FK86" i="1"/>
  <c r="FI87" i="1"/>
  <c r="FJ87" i="1"/>
  <c r="FK87" i="1"/>
  <c r="FI88" i="1"/>
  <c r="FJ88" i="1"/>
  <c r="FK88" i="1"/>
  <c r="FI89" i="1"/>
  <c r="FJ89" i="1"/>
  <c r="FK89" i="1"/>
  <c r="FI90" i="1"/>
  <c r="FJ90" i="1"/>
  <c r="FK90" i="1"/>
  <c r="FI91" i="1"/>
  <c r="FJ91" i="1"/>
  <c r="FK91" i="1"/>
  <c r="FI92" i="1"/>
  <c r="FJ92" i="1"/>
  <c r="FK92" i="1"/>
  <c r="FI93" i="1"/>
  <c r="FJ93" i="1"/>
  <c r="FK93" i="1"/>
  <c r="FI94" i="1"/>
  <c r="FJ94" i="1"/>
  <c r="FK94" i="1"/>
  <c r="FI95" i="1"/>
  <c r="FJ95" i="1"/>
  <c r="FK95" i="1"/>
  <c r="FI96" i="1"/>
  <c r="FJ96" i="1"/>
  <c r="FK96" i="1"/>
  <c r="FI97" i="1"/>
  <c r="FJ97" i="1"/>
  <c r="FK97" i="1"/>
  <c r="FI98" i="1"/>
  <c r="FJ98" i="1"/>
  <c r="FK98" i="1"/>
  <c r="FI99" i="1"/>
  <c r="FJ99" i="1"/>
  <c r="FK99" i="1"/>
  <c r="FI100" i="1"/>
  <c r="FJ100" i="1"/>
  <c r="FK100" i="1"/>
  <c r="FI101" i="1"/>
  <c r="FJ101" i="1"/>
  <c r="FK101" i="1"/>
  <c r="FI102" i="1"/>
  <c r="FJ102" i="1"/>
  <c r="FK102" i="1"/>
  <c r="FI103" i="1"/>
  <c r="FJ103" i="1"/>
  <c r="FK103" i="1"/>
  <c r="FI104" i="1"/>
  <c r="FJ104" i="1"/>
  <c r="FK104" i="1"/>
  <c r="FI105" i="1"/>
  <c r="FJ105" i="1"/>
  <c r="FK105" i="1"/>
  <c r="FI106" i="1"/>
  <c r="FJ106" i="1"/>
  <c r="FK106" i="1"/>
  <c r="FI107" i="1"/>
  <c r="FJ107" i="1"/>
  <c r="FK107" i="1"/>
  <c r="FI108" i="1"/>
  <c r="FJ108" i="1"/>
  <c r="FK108" i="1"/>
  <c r="FI109" i="1"/>
  <c r="FJ109" i="1"/>
  <c r="FK109" i="1"/>
  <c r="FI110" i="1"/>
  <c r="FJ110" i="1"/>
  <c r="FK110" i="1"/>
  <c r="FK11" i="1"/>
  <c r="FJ11" i="1"/>
  <c r="FI11" i="1"/>
  <c r="FI9" i="1"/>
  <c r="FJ9" i="1"/>
  <c r="FK9" i="1"/>
  <c r="FL9" i="1"/>
  <c r="EU12" i="1" l="1"/>
  <c r="EU13" i="1"/>
  <c r="EU14" i="1"/>
  <c r="EU15" i="1"/>
  <c r="EU16" i="1"/>
  <c r="EU17" i="1"/>
  <c r="EU18" i="1"/>
  <c r="EU19" i="1"/>
  <c r="EU20" i="1"/>
  <c r="EU21" i="1"/>
  <c r="EU22" i="1"/>
  <c r="EU23" i="1"/>
  <c r="EU24" i="1"/>
  <c r="EU25" i="1"/>
  <c r="EU26" i="1"/>
  <c r="EU27" i="1"/>
  <c r="EU28" i="1"/>
  <c r="EU29" i="1"/>
  <c r="EU30" i="1"/>
  <c r="EU31" i="1"/>
  <c r="EU32" i="1"/>
  <c r="EU33" i="1"/>
  <c r="EU34" i="1"/>
  <c r="EU35" i="1"/>
  <c r="EU36" i="1"/>
  <c r="EU37" i="1"/>
  <c r="EU38" i="1"/>
  <c r="EU39" i="1"/>
  <c r="EU40" i="1"/>
  <c r="EU41" i="1"/>
  <c r="EU42" i="1"/>
  <c r="EU43" i="1"/>
  <c r="EU44" i="1"/>
  <c r="EU45" i="1"/>
  <c r="EU46" i="1"/>
  <c r="EU47" i="1"/>
  <c r="EU48" i="1"/>
  <c r="EU49" i="1"/>
  <c r="EU50" i="1"/>
  <c r="EU51" i="1"/>
  <c r="EU52" i="1"/>
  <c r="EU53" i="1"/>
  <c r="EU54" i="1"/>
  <c r="EU55" i="1"/>
  <c r="EU56" i="1"/>
  <c r="EU57" i="1"/>
  <c r="EU58" i="1"/>
  <c r="EU59" i="1"/>
  <c r="EU60" i="1"/>
  <c r="EU61" i="1"/>
  <c r="EU62" i="1"/>
  <c r="EU63" i="1"/>
  <c r="EU64" i="1"/>
  <c r="EU65" i="1"/>
  <c r="EU66" i="1"/>
  <c r="EU67" i="1"/>
  <c r="EU68" i="1"/>
  <c r="EU69" i="1"/>
  <c r="EU70" i="1"/>
  <c r="EU71" i="1"/>
  <c r="EU72" i="1"/>
  <c r="EU73" i="1"/>
  <c r="EU74" i="1"/>
  <c r="EU75" i="1"/>
  <c r="EU76" i="1"/>
  <c r="EU77" i="1"/>
  <c r="EU78" i="1"/>
  <c r="EU79" i="1"/>
  <c r="EU80" i="1"/>
  <c r="EU81" i="1"/>
  <c r="EU82" i="1"/>
  <c r="EU83" i="1"/>
  <c r="EU84" i="1"/>
  <c r="EU85" i="1"/>
  <c r="EU86" i="1"/>
  <c r="EU87" i="1"/>
  <c r="EU88" i="1"/>
  <c r="EU89" i="1"/>
  <c r="EU90" i="1"/>
  <c r="EU91" i="1"/>
  <c r="EU92" i="1"/>
  <c r="EU93" i="1"/>
  <c r="EU94" i="1"/>
  <c r="EU95" i="1"/>
  <c r="EU96" i="1"/>
  <c r="EU97" i="1"/>
  <c r="EU98" i="1"/>
  <c r="EU99" i="1"/>
  <c r="EU100" i="1"/>
  <c r="EU101" i="1"/>
  <c r="EU102" i="1"/>
  <c r="EU103" i="1"/>
  <c r="EU104" i="1"/>
  <c r="EU105" i="1"/>
  <c r="EU106" i="1"/>
  <c r="EU107" i="1"/>
  <c r="EU108" i="1"/>
  <c r="EU109" i="1"/>
  <c r="EU110" i="1"/>
  <c r="EU11" i="1"/>
  <c r="GV12" i="1" l="1"/>
  <c r="GV13" i="1"/>
  <c r="GV14" i="1"/>
  <c r="GV15" i="1"/>
  <c r="GV16" i="1"/>
  <c r="GV17" i="1"/>
  <c r="GV18" i="1"/>
  <c r="GV19" i="1"/>
  <c r="GV20" i="1"/>
  <c r="GV21" i="1"/>
  <c r="GV22" i="1"/>
  <c r="GV23" i="1"/>
  <c r="GV24" i="1"/>
  <c r="GV25" i="1"/>
  <c r="GV26" i="1"/>
  <c r="GV27" i="1"/>
  <c r="GV28" i="1"/>
  <c r="GV29" i="1"/>
  <c r="GV30" i="1"/>
  <c r="GV31" i="1"/>
  <c r="GV32" i="1"/>
  <c r="GV33" i="1"/>
  <c r="GV34" i="1"/>
  <c r="GV35" i="1"/>
  <c r="GV36" i="1"/>
  <c r="GV37" i="1"/>
  <c r="GV38" i="1"/>
  <c r="GV39" i="1"/>
  <c r="GV40" i="1"/>
  <c r="GV41" i="1"/>
  <c r="GV42" i="1"/>
  <c r="GV43" i="1"/>
  <c r="GV44" i="1"/>
  <c r="GV45" i="1"/>
  <c r="GV46" i="1"/>
  <c r="GV47" i="1"/>
  <c r="GV48" i="1"/>
  <c r="GV49" i="1"/>
  <c r="GV50" i="1"/>
  <c r="GV51" i="1"/>
  <c r="GV52" i="1"/>
  <c r="GV53" i="1"/>
  <c r="GV54" i="1"/>
  <c r="GV55" i="1"/>
  <c r="GV56" i="1"/>
  <c r="GV57" i="1"/>
  <c r="GV58" i="1"/>
  <c r="GV59" i="1"/>
  <c r="GV60" i="1"/>
  <c r="GV61" i="1"/>
  <c r="GV62" i="1"/>
  <c r="GV63" i="1"/>
  <c r="GV64" i="1"/>
  <c r="GV65" i="1"/>
  <c r="GV66" i="1"/>
  <c r="GV67" i="1"/>
  <c r="GV68" i="1"/>
  <c r="GV69" i="1"/>
  <c r="GV70" i="1"/>
  <c r="GV71" i="1"/>
  <c r="GV72" i="1"/>
  <c r="GV73" i="1"/>
  <c r="GV74" i="1"/>
  <c r="GV75" i="1"/>
  <c r="GV76" i="1"/>
  <c r="GV77" i="1"/>
  <c r="GV78" i="1"/>
  <c r="GV79" i="1"/>
  <c r="GV80" i="1"/>
  <c r="GV81" i="1"/>
  <c r="GV82" i="1"/>
  <c r="GV83" i="1"/>
  <c r="GV84" i="1"/>
  <c r="GV85" i="1"/>
  <c r="GV86" i="1"/>
  <c r="GV87" i="1"/>
  <c r="GV88" i="1"/>
  <c r="GV89" i="1"/>
  <c r="GV90" i="1"/>
  <c r="GV91" i="1"/>
  <c r="GV92" i="1"/>
  <c r="GV93" i="1"/>
  <c r="GV94" i="1"/>
  <c r="GV95" i="1"/>
  <c r="GV96" i="1"/>
  <c r="GV97" i="1"/>
  <c r="GV98" i="1"/>
  <c r="GV99" i="1"/>
  <c r="GV100" i="1"/>
  <c r="GV101" i="1"/>
  <c r="GV102" i="1"/>
  <c r="GV103" i="1"/>
  <c r="GV104" i="1"/>
  <c r="GV105" i="1"/>
  <c r="GV106" i="1"/>
  <c r="GV107" i="1"/>
  <c r="GV108" i="1"/>
  <c r="GV109" i="1"/>
  <c r="GV110" i="1"/>
  <c r="GV11" i="1"/>
  <c r="EQ12" i="1" l="1"/>
  <c r="EQ13" i="1"/>
  <c r="EQ14" i="1"/>
  <c r="EQ15" i="1"/>
  <c r="EQ16" i="1"/>
  <c r="EQ17" i="1"/>
  <c r="EQ18" i="1"/>
  <c r="EQ19" i="1"/>
  <c r="EQ20" i="1"/>
  <c r="EQ21" i="1"/>
  <c r="EQ22" i="1"/>
  <c r="EQ23" i="1"/>
  <c r="EQ24" i="1"/>
  <c r="EQ25" i="1"/>
  <c r="EQ26" i="1"/>
  <c r="EQ27" i="1"/>
  <c r="EQ28" i="1"/>
  <c r="EQ29" i="1"/>
  <c r="EQ30" i="1"/>
  <c r="EQ31" i="1"/>
  <c r="EQ32" i="1"/>
  <c r="EQ33" i="1"/>
  <c r="EQ34" i="1"/>
  <c r="EQ35" i="1"/>
  <c r="EQ36" i="1"/>
  <c r="EQ37" i="1"/>
  <c r="EQ38" i="1"/>
  <c r="EQ39" i="1"/>
  <c r="EQ40" i="1"/>
  <c r="EQ41" i="1"/>
  <c r="EQ42" i="1"/>
  <c r="EQ43" i="1"/>
  <c r="EQ44" i="1"/>
  <c r="EQ45" i="1"/>
  <c r="EQ46" i="1"/>
  <c r="EQ47" i="1"/>
  <c r="EQ48" i="1"/>
  <c r="EQ49" i="1"/>
  <c r="EQ50" i="1"/>
  <c r="EQ51" i="1"/>
  <c r="EQ52" i="1"/>
  <c r="EQ53" i="1"/>
  <c r="EQ54" i="1"/>
  <c r="EQ55" i="1"/>
  <c r="EQ56" i="1"/>
  <c r="EQ57" i="1"/>
  <c r="EQ58" i="1"/>
  <c r="EQ59" i="1"/>
  <c r="EQ60" i="1"/>
  <c r="EQ61" i="1"/>
  <c r="EQ62" i="1"/>
  <c r="EQ63" i="1"/>
  <c r="EQ64" i="1"/>
  <c r="EQ65" i="1"/>
  <c r="EQ66" i="1"/>
  <c r="EQ67" i="1"/>
  <c r="EQ68" i="1"/>
  <c r="EQ69" i="1"/>
  <c r="EQ70" i="1"/>
  <c r="EQ71" i="1"/>
  <c r="EQ72" i="1"/>
  <c r="EQ73" i="1"/>
  <c r="EQ74" i="1"/>
  <c r="EQ75" i="1"/>
  <c r="EQ76" i="1"/>
  <c r="EQ77" i="1"/>
  <c r="EQ78" i="1"/>
  <c r="EQ79" i="1"/>
  <c r="EQ80" i="1"/>
  <c r="EQ81" i="1"/>
  <c r="EQ82" i="1"/>
  <c r="EQ83" i="1"/>
  <c r="EQ84" i="1"/>
  <c r="EQ85" i="1"/>
  <c r="EQ86" i="1"/>
  <c r="EQ87" i="1"/>
  <c r="EQ88" i="1"/>
  <c r="EQ89" i="1"/>
  <c r="EQ90" i="1"/>
  <c r="EQ91" i="1"/>
  <c r="EQ92" i="1"/>
  <c r="EQ93" i="1"/>
  <c r="EQ94" i="1"/>
  <c r="EQ95" i="1"/>
  <c r="EQ96" i="1"/>
  <c r="EQ97" i="1"/>
  <c r="EQ98" i="1"/>
  <c r="EQ99" i="1"/>
  <c r="EQ100" i="1"/>
  <c r="EQ101" i="1"/>
  <c r="EQ102" i="1"/>
  <c r="EQ103" i="1"/>
  <c r="EQ104" i="1"/>
  <c r="EQ105" i="1"/>
  <c r="EQ106" i="1"/>
  <c r="EQ107" i="1"/>
  <c r="EQ108" i="1"/>
  <c r="EQ109" i="1"/>
  <c r="EQ110" i="1"/>
  <c r="EQ11" i="1"/>
  <c r="EK11" i="1"/>
  <c r="EF12" i="1" l="1"/>
  <c r="EF13" i="1"/>
  <c r="EF14" i="1"/>
  <c r="EF15" i="1"/>
  <c r="EF16" i="1"/>
  <c r="EF17" i="1"/>
  <c r="EF18" i="1"/>
  <c r="EF19" i="1"/>
  <c r="EF20" i="1"/>
  <c r="EF21" i="1"/>
  <c r="EF22" i="1"/>
  <c r="EF23" i="1"/>
  <c r="EF24" i="1"/>
  <c r="EF25" i="1"/>
  <c r="EF26" i="1"/>
  <c r="EF27" i="1"/>
  <c r="EF28" i="1"/>
  <c r="EF29" i="1"/>
  <c r="EF30" i="1"/>
  <c r="EF31" i="1"/>
  <c r="EF32" i="1"/>
  <c r="EF33" i="1"/>
  <c r="EF34" i="1"/>
  <c r="EF35" i="1"/>
  <c r="EF36" i="1"/>
  <c r="EF37" i="1"/>
  <c r="EF38" i="1"/>
  <c r="EF39" i="1"/>
  <c r="EF40" i="1"/>
  <c r="EF41" i="1"/>
  <c r="EF42" i="1"/>
  <c r="EF43" i="1"/>
  <c r="EF44" i="1"/>
  <c r="EF45" i="1"/>
  <c r="EF46" i="1"/>
  <c r="EF47" i="1"/>
  <c r="EF48" i="1"/>
  <c r="EF49" i="1"/>
  <c r="EF50" i="1"/>
  <c r="EF51" i="1"/>
  <c r="EF52" i="1"/>
  <c r="EF53" i="1"/>
  <c r="EF54" i="1"/>
  <c r="EF55" i="1"/>
  <c r="EF56" i="1"/>
  <c r="EF57" i="1"/>
  <c r="EF58" i="1"/>
  <c r="EF59" i="1"/>
  <c r="EF60" i="1"/>
  <c r="EF61" i="1"/>
  <c r="EF62" i="1"/>
  <c r="EF63" i="1"/>
  <c r="EF64" i="1"/>
  <c r="EF65" i="1"/>
  <c r="EF66" i="1"/>
  <c r="EF67" i="1"/>
  <c r="EF68" i="1"/>
  <c r="EF69" i="1"/>
  <c r="EF70" i="1"/>
  <c r="EF71" i="1"/>
  <c r="EF72" i="1"/>
  <c r="EF73" i="1"/>
  <c r="EF74" i="1"/>
  <c r="EF75" i="1"/>
  <c r="EF76" i="1"/>
  <c r="EF77" i="1"/>
  <c r="EF78" i="1"/>
  <c r="EF79" i="1"/>
  <c r="EF80" i="1"/>
  <c r="EF81" i="1"/>
  <c r="EF82" i="1"/>
  <c r="EF83" i="1"/>
  <c r="EF84" i="1"/>
  <c r="EF85" i="1"/>
  <c r="EF86" i="1"/>
  <c r="EF87" i="1"/>
  <c r="EF88" i="1"/>
  <c r="EF89" i="1"/>
  <c r="EF90" i="1"/>
  <c r="EF91" i="1"/>
  <c r="EF92" i="1"/>
  <c r="EF93" i="1"/>
  <c r="EF94" i="1"/>
  <c r="EF95" i="1"/>
  <c r="EF96" i="1"/>
  <c r="EF97" i="1"/>
  <c r="EF98" i="1"/>
  <c r="EF99" i="1"/>
  <c r="EF100" i="1"/>
  <c r="EF101" i="1"/>
  <c r="EF102" i="1"/>
  <c r="EF103" i="1"/>
  <c r="EF104" i="1"/>
  <c r="EF105" i="1"/>
  <c r="EF106" i="1"/>
  <c r="EF107" i="1"/>
  <c r="EF108" i="1"/>
  <c r="EF109" i="1"/>
  <c r="EF110" i="1"/>
  <c r="EF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DW12" i="1"/>
  <c r="EA12" i="1"/>
  <c r="ED12" i="1"/>
  <c r="DW13" i="1"/>
  <c r="EA13" i="1"/>
  <c r="ED13" i="1"/>
  <c r="DW14" i="1"/>
  <c r="EA14" i="1"/>
  <c r="ED14" i="1"/>
  <c r="DW15" i="1"/>
  <c r="EA15" i="1"/>
  <c r="ED15" i="1"/>
  <c r="DW16" i="1"/>
  <c r="EA16" i="1"/>
  <c r="ED16" i="1"/>
  <c r="DW17" i="1"/>
  <c r="EA17" i="1"/>
  <c r="ED17" i="1"/>
  <c r="DW18" i="1"/>
  <c r="EA18" i="1"/>
  <c r="ED18" i="1"/>
  <c r="DW19" i="1"/>
  <c r="EA19" i="1"/>
  <c r="ED19" i="1"/>
  <c r="DW20" i="1"/>
  <c r="EA20" i="1"/>
  <c r="ED20" i="1"/>
  <c r="DW21" i="1"/>
  <c r="EA21" i="1"/>
  <c r="ED21" i="1"/>
  <c r="DW22" i="1"/>
  <c r="EA22" i="1"/>
  <c r="ED22" i="1"/>
  <c r="DW23" i="1"/>
  <c r="EA23" i="1"/>
  <c r="ED23" i="1"/>
  <c r="DW24" i="1"/>
  <c r="EA24" i="1"/>
  <c r="ED24" i="1"/>
  <c r="DW25" i="1"/>
  <c r="EA25" i="1"/>
  <c r="ED25" i="1"/>
  <c r="DW26" i="1"/>
  <c r="EA26" i="1"/>
  <c r="ED26" i="1"/>
  <c r="DW27" i="1"/>
  <c r="EA27" i="1"/>
  <c r="ED27" i="1"/>
  <c r="DW28" i="1"/>
  <c r="EA28" i="1"/>
  <c r="ED28" i="1"/>
  <c r="DW29" i="1"/>
  <c r="EA29" i="1"/>
  <c r="ED29" i="1"/>
  <c r="DW30" i="1"/>
  <c r="EA30" i="1"/>
  <c r="ED30" i="1"/>
  <c r="DW31" i="1"/>
  <c r="EA31" i="1"/>
  <c r="ED31" i="1"/>
  <c r="DW32" i="1"/>
  <c r="EA32" i="1"/>
  <c r="ED32" i="1"/>
  <c r="DW33" i="1"/>
  <c r="EA33" i="1"/>
  <c r="ED33" i="1"/>
  <c r="DW34" i="1"/>
  <c r="EA34" i="1"/>
  <c r="ED34" i="1"/>
  <c r="DW35" i="1"/>
  <c r="EA35" i="1"/>
  <c r="ED35" i="1"/>
  <c r="DW36" i="1"/>
  <c r="EA36" i="1"/>
  <c r="ED36" i="1"/>
  <c r="DW37" i="1"/>
  <c r="EA37" i="1"/>
  <c r="ED37" i="1"/>
  <c r="DW38" i="1"/>
  <c r="EA38" i="1"/>
  <c r="ED38" i="1"/>
  <c r="DW39" i="1"/>
  <c r="EA39" i="1"/>
  <c r="ED39" i="1"/>
  <c r="DW40" i="1"/>
  <c r="EA40" i="1"/>
  <c r="ED40" i="1"/>
  <c r="DW41" i="1"/>
  <c r="EA41" i="1"/>
  <c r="ED41" i="1"/>
  <c r="DW42" i="1"/>
  <c r="EA42" i="1"/>
  <c r="ED42" i="1"/>
  <c r="DW43" i="1"/>
  <c r="EA43" i="1"/>
  <c r="ED43" i="1"/>
  <c r="DW44" i="1"/>
  <c r="EA44" i="1"/>
  <c r="ED44" i="1"/>
  <c r="DW45" i="1"/>
  <c r="EA45" i="1"/>
  <c r="ED45" i="1"/>
  <c r="DW46" i="1"/>
  <c r="EA46" i="1"/>
  <c r="ED46" i="1"/>
  <c r="DW47" i="1"/>
  <c r="EA47" i="1"/>
  <c r="ED47" i="1"/>
  <c r="DW48" i="1"/>
  <c r="EA48" i="1"/>
  <c r="ED48" i="1"/>
  <c r="DW49" i="1"/>
  <c r="EA49" i="1"/>
  <c r="ED49" i="1"/>
  <c r="DW50" i="1"/>
  <c r="EA50" i="1"/>
  <c r="ED50" i="1"/>
  <c r="DW51" i="1"/>
  <c r="EA51" i="1"/>
  <c r="ED51" i="1"/>
  <c r="DW52" i="1"/>
  <c r="EA52" i="1"/>
  <c r="ED52" i="1"/>
  <c r="DW53" i="1"/>
  <c r="EA53" i="1"/>
  <c r="ED53" i="1"/>
  <c r="DW54" i="1"/>
  <c r="EA54" i="1"/>
  <c r="ED54" i="1"/>
  <c r="DW55" i="1"/>
  <c r="EA55" i="1"/>
  <c r="ED55" i="1"/>
  <c r="DW56" i="1"/>
  <c r="EA56" i="1"/>
  <c r="ED56" i="1"/>
  <c r="DW57" i="1"/>
  <c r="EA57" i="1"/>
  <c r="ED57" i="1"/>
  <c r="DW58" i="1"/>
  <c r="EA58" i="1"/>
  <c r="ED58" i="1"/>
  <c r="DW59" i="1"/>
  <c r="EA59" i="1"/>
  <c r="ED59" i="1"/>
  <c r="DW60" i="1"/>
  <c r="EA60" i="1"/>
  <c r="ED60" i="1"/>
  <c r="DW61" i="1"/>
  <c r="EA61" i="1"/>
  <c r="ED61" i="1"/>
  <c r="DW62" i="1"/>
  <c r="EA62" i="1"/>
  <c r="ED62" i="1"/>
  <c r="DW63" i="1"/>
  <c r="EA63" i="1"/>
  <c r="ED63" i="1"/>
  <c r="DW64" i="1"/>
  <c r="EA64" i="1"/>
  <c r="ED64" i="1"/>
  <c r="DW65" i="1"/>
  <c r="EA65" i="1"/>
  <c r="ED65" i="1"/>
  <c r="DW66" i="1"/>
  <c r="EA66" i="1"/>
  <c r="ED66" i="1"/>
  <c r="DW67" i="1"/>
  <c r="EA67" i="1"/>
  <c r="ED67" i="1"/>
  <c r="DW68" i="1"/>
  <c r="EA68" i="1"/>
  <c r="ED68" i="1"/>
  <c r="DW69" i="1"/>
  <c r="EA69" i="1"/>
  <c r="ED69" i="1"/>
  <c r="DW70" i="1"/>
  <c r="EA70" i="1"/>
  <c r="ED70" i="1"/>
  <c r="DW71" i="1"/>
  <c r="EA71" i="1"/>
  <c r="ED71" i="1"/>
  <c r="DW72" i="1"/>
  <c r="EA72" i="1"/>
  <c r="ED72" i="1"/>
  <c r="DW73" i="1"/>
  <c r="EA73" i="1"/>
  <c r="ED73" i="1"/>
  <c r="DW74" i="1"/>
  <c r="EA74" i="1"/>
  <c r="ED74" i="1"/>
  <c r="DW75" i="1"/>
  <c r="EA75" i="1"/>
  <c r="ED75" i="1"/>
  <c r="DW76" i="1"/>
  <c r="EA76" i="1"/>
  <c r="ED76" i="1"/>
  <c r="DW77" i="1"/>
  <c r="EA77" i="1"/>
  <c r="ED77" i="1"/>
  <c r="DW78" i="1"/>
  <c r="EA78" i="1"/>
  <c r="ED78" i="1"/>
  <c r="DW79" i="1"/>
  <c r="EA79" i="1"/>
  <c r="ED79" i="1"/>
  <c r="DW80" i="1"/>
  <c r="EA80" i="1"/>
  <c r="ED80" i="1"/>
  <c r="DW81" i="1"/>
  <c r="EA81" i="1"/>
  <c r="ED81" i="1"/>
  <c r="DW82" i="1"/>
  <c r="EA82" i="1"/>
  <c r="ED82" i="1"/>
  <c r="DW83" i="1"/>
  <c r="EA83" i="1"/>
  <c r="ED83" i="1"/>
  <c r="DW84" i="1"/>
  <c r="EA84" i="1"/>
  <c r="ED84" i="1"/>
  <c r="DW85" i="1"/>
  <c r="EA85" i="1"/>
  <c r="ED85" i="1"/>
  <c r="DW86" i="1"/>
  <c r="EA86" i="1"/>
  <c r="ED86" i="1"/>
  <c r="DW87" i="1"/>
  <c r="EA87" i="1"/>
  <c r="ED87" i="1"/>
  <c r="DW88" i="1"/>
  <c r="EA88" i="1"/>
  <c r="ED88" i="1"/>
  <c r="DW89" i="1"/>
  <c r="EA89" i="1"/>
  <c r="ED89" i="1"/>
  <c r="DW90" i="1"/>
  <c r="EA90" i="1"/>
  <c r="ED90" i="1"/>
  <c r="DW91" i="1"/>
  <c r="EA91" i="1"/>
  <c r="ED91" i="1"/>
  <c r="DW92" i="1"/>
  <c r="EA92" i="1"/>
  <c r="ED92" i="1"/>
  <c r="DW93" i="1"/>
  <c r="EA93" i="1"/>
  <c r="ED93" i="1"/>
  <c r="DW94" i="1"/>
  <c r="EA94" i="1"/>
  <c r="ED94" i="1"/>
  <c r="DW95" i="1"/>
  <c r="EA95" i="1"/>
  <c r="ED95" i="1"/>
  <c r="DW96" i="1"/>
  <c r="EA96" i="1"/>
  <c r="ED96" i="1"/>
  <c r="DW97" i="1"/>
  <c r="EA97" i="1"/>
  <c r="ED97" i="1"/>
  <c r="DW98" i="1"/>
  <c r="EA98" i="1"/>
  <c r="ED98" i="1"/>
  <c r="DW99" i="1"/>
  <c r="EA99" i="1"/>
  <c r="ED99" i="1"/>
  <c r="DW100" i="1"/>
  <c r="EA100" i="1"/>
  <c r="ED100" i="1"/>
  <c r="DW101" i="1"/>
  <c r="EA101" i="1"/>
  <c r="ED101" i="1"/>
  <c r="DW102" i="1"/>
  <c r="EA102" i="1"/>
  <c r="ED102" i="1"/>
  <c r="DW103" i="1"/>
  <c r="EA103" i="1"/>
  <c r="ED103" i="1"/>
  <c r="DW104" i="1"/>
  <c r="EA104" i="1"/>
  <c r="ED104" i="1"/>
  <c r="DW105" i="1"/>
  <c r="EA105" i="1"/>
  <c r="ED105" i="1"/>
  <c r="DW106" i="1"/>
  <c r="EA106" i="1"/>
  <c r="ED106" i="1"/>
  <c r="DW107" i="1"/>
  <c r="EA107" i="1"/>
  <c r="ED107" i="1"/>
  <c r="DW108" i="1"/>
  <c r="EA108" i="1"/>
  <c r="ED108" i="1"/>
  <c r="DW109" i="1"/>
  <c r="EA109" i="1"/>
  <c r="ED109" i="1"/>
  <c r="DW110" i="1"/>
  <c r="EA110" i="1"/>
  <c r="ED110" i="1"/>
  <c r="ED11" i="1"/>
  <c r="DP12" i="1"/>
  <c r="DP13" i="1"/>
  <c r="DP14" i="1"/>
  <c r="DP15" i="1"/>
  <c r="DP16" i="1"/>
  <c r="DP17" i="1"/>
  <c r="DP18" i="1"/>
  <c r="DP19" i="1"/>
  <c r="DP20" i="1"/>
  <c r="DP21" i="1"/>
  <c r="DP22" i="1"/>
  <c r="DP23" i="1"/>
  <c r="DP24" i="1"/>
  <c r="DP25" i="1"/>
  <c r="DP26" i="1"/>
  <c r="DP27" i="1"/>
  <c r="DP28" i="1"/>
  <c r="DP29" i="1"/>
  <c r="DP30" i="1"/>
  <c r="DP31" i="1"/>
  <c r="DP32" i="1"/>
  <c r="DP33" i="1"/>
  <c r="DP34" i="1"/>
  <c r="DP35" i="1"/>
  <c r="DP36" i="1"/>
  <c r="DP37" i="1"/>
  <c r="DP38" i="1"/>
  <c r="DP39" i="1"/>
  <c r="DP40" i="1"/>
  <c r="DP41" i="1"/>
  <c r="DP42" i="1"/>
  <c r="DP43" i="1"/>
  <c r="DP44" i="1"/>
  <c r="DP45" i="1"/>
  <c r="DP46" i="1"/>
  <c r="DP47" i="1"/>
  <c r="DP48" i="1"/>
  <c r="DP49" i="1"/>
  <c r="DP50" i="1"/>
  <c r="DP51" i="1"/>
  <c r="DP52" i="1"/>
  <c r="DP53" i="1"/>
  <c r="DP54" i="1"/>
  <c r="DP55" i="1"/>
  <c r="DP56" i="1"/>
  <c r="DP57" i="1"/>
  <c r="DP58" i="1"/>
  <c r="DP59" i="1"/>
  <c r="DP60" i="1"/>
  <c r="DP61" i="1"/>
  <c r="DP62" i="1"/>
  <c r="DP63" i="1"/>
  <c r="DP64" i="1"/>
  <c r="DP65" i="1"/>
  <c r="DP66" i="1"/>
  <c r="DP67" i="1"/>
  <c r="DP68" i="1"/>
  <c r="DP69" i="1"/>
  <c r="DP70" i="1"/>
  <c r="DP71" i="1"/>
  <c r="DP72" i="1"/>
  <c r="DP73" i="1"/>
  <c r="DP74" i="1"/>
  <c r="DP75" i="1"/>
  <c r="DP76" i="1"/>
  <c r="DP77" i="1"/>
  <c r="DP78" i="1"/>
  <c r="DP79" i="1"/>
  <c r="DP80" i="1"/>
  <c r="DP81" i="1"/>
  <c r="DP82" i="1"/>
  <c r="DP83" i="1"/>
  <c r="DP84" i="1"/>
  <c r="DP85" i="1"/>
  <c r="DP86" i="1"/>
  <c r="DP87" i="1"/>
  <c r="DP88" i="1"/>
  <c r="DP89" i="1"/>
  <c r="DP90" i="1"/>
  <c r="DP91" i="1"/>
  <c r="DP92" i="1"/>
  <c r="DP93" i="1"/>
  <c r="DP94" i="1"/>
  <c r="DP95" i="1"/>
  <c r="DP96" i="1"/>
  <c r="DP97" i="1"/>
  <c r="DP98" i="1"/>
  <c r="DP99" i="1"/>
  <c r="DP100" i="1"/>
  <c r="DP101" i="1"/>
  <c r="DP102" i="1"/>
  <c r="DP103" i="1"/>
  <c r="DP104" i="1"/>
  <c r="DP105" i="1"/>
  <c r="DP106" i="1"/>
  <c r="DP107" i="1"/>
  <c r="DP108" i="1"/>
  <c r="DP109" i="1"/>
  <c r="DP110" i="1"/>
  <c r="DT12" i="1" l="1"/>
  <c r="DT13" i="1"/>
  <c r="DT14" i="1"/>
  <c r="DT15" i="1"/>
  <c r="DT16" i="1"/>
  <c r="DT17" i="1"/>
  <c r="DT18" i="1"/>
  <c r="DT19" i="1"/>
  <c r="DT20" i="1"/>
  <c r="DT21" i="1"/>
  <c r="DT22" i="1"/>
  <c r="DT23" i="1"/>
  <c r="DT24" i="1"/>
  <c r="DT25" i="1"/>
  <c r="DT26" i="1"/>
  <c r="DT27" i="1"/>
  <c r="DT28" i="1"/>
  <c r="DT29" i="1"/>
  <c r="DT30" i="1"/>
  <c r="DT31" i="1"/>
  <c r="DT32" i="1"/>
  <c r="DT33" i="1"/>
  <c r="DT34" i="1"/>
  <c r="DT35" i="1"/>
  <c r="DT36" i="1"/>
  <c r="DT37" i="1"/>
  <c r="DT38" i="1"/>
  <c r="DT39" i="1"/>
  <c r="DT40" i="1"/>
  <c r="DT41" i="1"/>
  <c r="DT42" i="1"/>
  <c r="DT43" i="1"/>
  <c r="DT44" i="1"/>
  <c r="DT45" i="1"/>
  <c r="DT46" i="1"/>
  <c r="DT47" i="1"/>
  <c r="DT48" i="1"/>
  <c r="DT49" i="1"/>
  <c r="DT50" i="1"/>
  <c r="DT51" i="1"/>
  <c r="DT52" i="1"/>
  <c r="DT53" i="1"/>
  <c r="DT54" i="1"/>
  <c r="DT55" i="1"/>
  <c r="DT56" i="1"/>
  <c r="DT57" i="1"/>
  <c r="DT58" i="1"/>
  <c r="DT59" i="1"/>
  <c r="DT60" i="1"/>
  <c r="DT61" i="1"/>
  <c r="DT62" i="1"/>
  <c r="DT63" i="1"/>
  <c r="DT64" i="1"/>
  <c r="DT65" i="1"/>
  <c r="DT66" i="1"/>
  <c r="DT67" i="1"/>
  <c r="DT68" i="1"/>
  <c r="DT69" i="1"/>
  <c r="DT70" i="1"/>
  <c r="DT71" i="1"/>
  <c r="DT72" i="1"/>
  <c r="DT73" i="1"/>
  <c r="DT74" i="1"/>
  <c r="DT75" i="1"/>
  <c r="DT76" i="1"/>
  <c r="DT77" i="1"/>
  <c r="DT78" i="1"/>
  <c r="DT79" i="1"/>
  <c r="DT80" i="1"/>
  <c r="DT81" i="1"/>
  <c r="DT82" i="1"/>
  <c r="DT83" i="1"/>
  <c r="DT84" i="1"/>
  <c r="DT85" i="1"/>
  <c r="DT86" i="1"/>
  <c r="DT87" i="1"/>
  <c r="DT88" i="1"/>
  <c r="DT89" i="1"/>
  <c r="DT90" i="1"/>
  <c r="DT91" i="1"/>
  <c r="DT92" i="1"/>
  <c r="DT93" i="1"/>
  <c r="DT94" i="1"/>
  <c r="DT95" i="1"/>
  <c r="DT96" i="1"/>
  <c r="DT97" i="1"/>
  <c r="DT98" i="1"/>
  <c r="DT99" i="1"/>
  <c r="DT100" i="1"/>
  <c r="DT101" i="1"/>
  <c r="DT102" i="1"/>
  <c r="DT103" i="1"/>
  <c r="DT104" i="1"/>
  <c r="DT105" i="1"/>
  <c r="DT106" i="1"/>
  <c r="DT107" i="1"/>
  <c r="DT108" i="1"/>
  <c r="DT109" i="1"/>
  <c r="DT110" i="1"/>
  <c r="DM12" i="1" l="1"/>
  <c r="DM13" i="1"/>
  <c r="DM14" i="1"/>
  <c r="DM15" i="1"/>
  <c r="DM16" i="1"/>
  <c r="DM17" i="1"/>
  <c r="DM18" i="1"/>
  <c r="DM19" i="1"/>
  <c r="DM20" i="1"/>
  <c r="DM21" i="1"/>
  <c r="DM22" i="1"/>
  <c r="DM23" i="1"/>
  <c r="DM24" i="1"/>
  <c r="DM25" i="1"/>
  <c r="DM26" i="1"/>
  <c r="DM27" i="1"/>
  <c r="DM28" i="1"/>
  <c r="DM29" i="1"/>
  <c r="DM30" i="1"/>
  <c r="DM31" i="1"/>
  <c r="DM32" i="1"/>
  <c r="DM33" i="1"/>
  <c r="DM34" i="1"/>
  <c r="DM35" i="1"/>
  <c r="DM36" i="1"/>
  <c r="DM37" i="1"/>
  <c r="DM38" i="1"/>
  <c r="DM39" i="1"/>
  <c r="DM40" i="1"/>
  <c r="DM41" i="1"/>
  <c r="DM42" i="1"/>
  <c r="DM43" i="1"/>
  <c r="DM44" i="1"/>
  <c r="DM45" i="1"/>
  <c r="DM46" i="1"/>
  <c r="DM47" i="1"/>
  <c r="DM48" i="1"/>
  <c r="DM49" i="1"/>
  <c r="DM50" i="1"/>
  <c r="DM51" i="1"/>
  <c r="DM52" i="1"/>
  <c r="DM53" i="1"/>
  <c r="DM54" i="1"/>
  <c r="DM55" i="1"/>
  <c r="DM56" i="1"/>
  <c r="DM57" i="1"/>
  <c r="DM58" i="1"/>
  <c r="DM59" i="1"/>
  <c r="DM60" i="1"/>
  <c r="DM61" i="1"/>
  <c r="DM62" i="1"/>
  <c r="DM63" i="1"/>
  <c r="DM64" i="1"/>
  <c r="DM65" i="1"/>
  <c r="DM66" i="1"/>
  <c r="DM67" i="1"/>
  <c r="DM68" i="1"/>
  <c r="DM69" i="1"/>
  <c r="DM70" i="1"/>
  <c r="DM71" i="1"/>
  <c r="DM72" i="1"/>
  <c r="DM73" i="1"/>
  <c r="DM74" i="1"/>
  <c r="DM75" i="1"/>
  <c r="DM76" i="1"/>
  <c r="DM77" i="1"/>
  <c r="DM78" i="1"/>
  <c r="DM79" i="1"/>
  <c r="DM80" i="1"/>
  <c r="DM81" i="1"/>
  <c r="DM82" i="1"/>
  <c r="DM83" i="1"/>
  <c r="DM84" i="1"/>
  <c r="DM85" i="1"/>
  <c r="DM86" i="1"/>
  <c r="DM87" i="1"/>
  <c r="DM88" i="1"/>
  <c r="DM89" i="1"/>
  <c r="DM90" i="1"/>
  <c r="DM91" i="1"/>
  <c r="DM92" i="1"/>
  <c r="DM93" i="1"/>
  <c r="DM94" i="1"/>
  <c r="DM95" i="1"/>
  <c r="DM96" i="1"/>
  <c r="DM97" i="1"/>
  <c r="DM98" i="1"/>
  <c r="DM99" i="1"/>
  <c r="DM100" i="1"/>
  <c r="DM101" i="1"/>
  <c r="DM102" i="1"/>
  <c r="DM103" i="1"/>
  <c r="DM104" i="1"/>
  <c r="DM105" i="1"/>
  <c r="DM106" i="1"/>
  <c r="DM107" i="1"/>
  <c r="DM108" i="1"/>
  <c r="DM109" i="1"/>
  <c r="DM110" i="1"/>
  <c r="DK12" i="1"/>
  <c r="DK13" i="1"/>
  <c r="DK14" i="1"/>
  <c r="DK15" i="1"/>
  <c r="DK16" i="1"/>
  <c r="DK17" i="1"/>
  <c r="DK18" i="1"/>
  <c r="DK19" i="1"/>
  <c r="DK20" i="1"/>
  <c r="DK21" i="1"/>
  <c r="DK22" i="1"/>
  <c r="DK23" i="1"/>
  <c r="DK24" i="1"/>
  <c r="DK25" i="1"/>
  <c r="DK26" i="1"/>
  <c r="DK27" i="1"/>
  <c r="DK28" i="1"/>
  <c r="DK29" i="1"/>
  <c r="DK30" i="1"/>
  <c r="DK31" i="1"/>
  <c r="DK32" i="1"/>
  <c r="DK33" i="1"/>
  <c r="DK34" i="1"/>
  <c r="DK35" i="1"/>
  <c r="DK36" i="1"/>
  <c r="DK37" i="1"/>
  <c r="DK38" i="1"/>
  <c r="DK39" i="1"/>
  <c r="DK40" i="1"/>
  <c r="DK41" i="1"/>
  <c r="DK42" i="1"/>
  <c r="DK43" i="1"/>
  <c r="DK44" i="1"/>
  <c r="DK45" i="1"/>
  <c r="DK46" i="1"/>
  <c r="DK47" i="1"/>
  <c r="DK48" i="1"/>
  <c r="DK49" i="1"/>
  <c r="DK50" i="1"/>
  <c r="DK51" i="1"/>
  <c r="DK52" i="1"/>
  <c r="DK53" i="1"/>
  <c r="DK54" i="1"/>
  <c r="DK55" i="1"/>
  <c r="DK56" i="1"/>
  <c r="DK57" i="1"/>
  <c r="DK58" i="1"/>
  <c r="DK59" i="1"/>
  <c r="DK60" i="1"/>
  <c r="DK61" i="1"/>
  <c r="DK62" i="1"/>
  <c r="DK63" i="1"/>
  <c r="DK64" i="1"/>
  <c r="DK65" i="1"/>
  <c r="DK66" i="1"/>
  <c r="DK67" i="1"/>
  <c r="DK68" i="1"/>
  <c r="DK69" i="1"/>
  <c r="DK70" i="1"/>
  <c r="DK71" i="1"/>
  <c r="DK72" i="1"/>
  <c r="DK73" i="1"/>
  <c r="DK74" i="1"/>
  <c r="DK75" i="1"/>
  <c r="DK76" i="1"/>
  <c r="DK77" i="1"/>
  <c r="DK78" i="1"/>
  <c r="DK79" i="1"/>
  <c r="DK80" i="1"/>
  <c r="DK81" i="1"/>
  <c r="DK82" i="1"/>
  <c r="DK83" i="1"/>
  <c r="DK84" i="1"/>
  <c r="DK85" i="1"/>
  <c r="DK86" i="1"/>
  <c r="DK87" i="1"/>
  <c r="DK88" i="1"/>
  <c r="DK89" i="1"/>
  <c r="DK90" i="1"/>
  <c r="DK91" i="1"/>
  <c r="DK92" i="1"/>
  <c r="DK93" i="1"/>
  <c r="DK94" i="1"/>
  <c r="DK95" i="1"/>
  <c r="DK96" i="1"/>
  <c r="DK97" i="1"/>
  <c r="DK98" i="1"/>
  <c r="DK99" i="1"/>
  <c r="DK100" i="1"/>
  <c r="DK101" i="1"/>
  <c r="DK102" i="1"/>
  <c r="DK103" i="1"/>
  <c r="DK104" i="1"/>
  <c r="DK105" i="1"/>
  <c r="DK106" i="1"/>
  <c r="DK107" i="1"/>
  <c r="DK108" i="1"/>
  <c r="DK109" i="1"/>
  <c r="DK110" i="1"/>
  <c r="DG12" i="1" l="1"/>
  <c r="DI12" i="1"/>
  <c r="DG13" i="1"/>
  <c r="DI13" i="1"/>
  <c r="DG14" i="1"/>
  <c r="DI14" i="1"/>
  <c r="DG15" i="1"/>
  <c r="DI15" i="1"/>
  <c r="DG16" i="1"/>
  <c r="DI16" i="1"/>
  <c r="DG17" i="1"/>
  <c r="DI17" i="1"/>
  <c r="DG18" i="1"/>
  <c r="DI18" i="1"/>
  <c r="DG19" i="1"/>
  <c r="DI19" i="1"/>
  <c r="DG20" i="1"/>
  <c r="DI20" i="1"/>
  <c r="DG21" i="1"/>
  <c r="DI21" i="1"/>
  <c r="DG22" i="1"/>
  <c r="DI22" i="1"/>
  <c r="DG23" i="1"/>
  <c r="DI23" i="1"/>
  <c r="DG24" i="1"/>
  <c r="DI24" i="1"/>
  <c r="DG25" i="1"/>
  <c r="DI25" i="1"/>
  <c r="DG26" i="1"/>
  <c r="DI26" i="1"/>
  <c r="DG27" i="1"/>
  <c r="DI27" i="1"/>
  <c r="DG28" i="1"/>
  <c r="DI28" i="1"/>
  <c r="DG29" i="1"/>
  <c r="DI29" i="1"/>
  <c r="DG30" i="1"/>
  <c r="DI30" i="1"/>
  <c r="DG31" i="1"/>
  <c r="DI31" i="1"/>
  <c r="DG32" i="1"/>
  <c r="DI32" i="1"/>
  <c r="DG33" i="1"/>
  <c r="DI33" i="1"/>
  <c r="DG34" i="1"/>
  <c r="DI34" i="1"/>
  <c r="DG35" i="1"/>
  <c r="DI35" i="1"/>
  <c r="DG36" i="1"/>
  <c r="DI36" i="1"/>
  <c r="DG37" i="1"/>
  <c r="DI37" i="1"/>
  <c r="DG38" i="1"/>
  <c r="DI38" i="1"/>
  <c r="DG39" i="1"/>
  <c r="DI39" i="1"/>
  <c r="DG40" i="1"/>
  <c r="DI40" i="1"/>
  <c r="DG41" i="1"/>
  <c r="DI41" i="1"/>
  <c r="DG42" i="1"/>
  <c r="DI42" i="1"/>
  <c r="DG43" i="1"/>
  <c r="DI43" i="1"/>
  <c r="DG44" i="1"/>
  <c r="DI44" i="1"/>
  <c r="DG45" i="1"/>
  <c r="DI45" i="1"/>
  <c r="DG46" i="1"/>
  <c r="DI46" i="1"/>
  <c r="DG47" i="1"/>
  <c r="DI47" i="1"/>
  <c r="DG48" i="1"/>
  <c r="DI48" i="1"/>
  <c r="DG49" i="1"/>
  <c r="DI49" i="1"/>
  <c r="DG50" i="1"/>
  <c r="DI50" i="1"/>
  <c r="DG51" i="1"/>
  <c r="DI51" i="1"/>
  <c r="DG52" i="1"/>
  <c r="DI52" i="1"/>
  <c r="DG53" i="1"/>
  <c r="DI53" i="1"/>
  <c r="DG54" i="1"/>
  <c r="DI54" i="1"/>
  <c r="DG55" i="1"/>
  <c r="DI55" i="1"/>
  <c r="DG56" i="1"/>
  <c r="DI56" i="1"/>
  <c r="DG57" i="1"/>
  <c r="DI57" i="1"/>
  <c r="DG58" i="1"/>
  <c r="DI58" i="1"/>
  <c r="DG59" i="1"/>
  <c r="DI59" i="1"/>
  <c r="DG60" i="1"/>
  <c r="DI60" i="1"/>
  <c r="DG61" i="1"/>
  <c r="DI61" i="1"/>
  <c r="DG62" i="1"/>
  <c r="DI62" i="1"/>
  <c r="DG63" i="1"/>
  <c r="DI63" i="1"/>
  <c r="DG64" i="1"/>
  <c r="DI64" i="1"/>
  <c r="DG65" i="1"/>
  <c r="DI65" i="1"/>
  <c r="DG66" i="1"/>
  <c r="DI66" i="1"/>
  <c r="DG67" i="1"/>
  <c r="DI67" i="1"/>
  <c r="DG68" i="1"/>
  <c r="DI68" i="1"/>
  <c r="DG69" i="1"/>
  <c r="DI69" i="1"/>
  <c r="DG70" i="1"/>
  <c r="DI70" i="1"/>
  <c r="DG71" i="1"/>
  <c r="DI71" i="1"/>
  <c r="DG72" i="1"/>
  <c r="DI72" i="1"/>
  <c r="DG73" i="1"/>
  <c r="DI73" i="1"/>
  <c r="DG74" i="1"/>
  <c r="DI74" i="1"/>
  <c r="DG75" i="1"/>
  <c r="DI75" i="1"/>
  <c r="DG76" i="1"/>
  <c r="DI76" i="1"/>
  <c r="DG77" i="1"/>
  <c r="DI77" i="1"/>
  <c r="DG78" i="1"/>
  <c r="DI78" i="1"/>
  <c r="DG79" i="1"/>
  <c r="DI79" i="1"/>
  <c r="DG80" i="1"/>
  <c r="DI80" i="1"/>
  <c r="DG81" i="1"/>
  <c r="DI81" i="1"/>
  <c r="DG82" i="1"/>
  <c r="DI82" i="1"/>
  <c r="DG83" i="1"/>
  <c r="DI83" i="1"/>
  <c r="DG84" i="1"/>
  <c r="DI84" i="1"/>
  <c r="DG85" i="1"/>
  <c r="DI85" i="1"/>
  <c r="DG86" i="1"/>
  <c r="DI86" i="1"/>
  <c r="DG87" i="1"/>
  <c r="DI87" i="1"/>
  <c r="DG88" i="1"/>
  <c r="DI88" i="1"/>
  <c r="DG89" i="1"/>
  <c r="DI89" i="1"/>
  <c r="DG90" i="1"/>
  <c r="DI90" i="1"/>
  <c r="DG91" i="1"/>
  <c r="DI91" i="1"/>
  <c r="DG92" i="1"/>
  <c r="DI92" i="1"/>
  <c r="DG93" i="1"/>
  <c r="DI93" i="1"/>
  <c r="DG94" i="1"/>
  <c r="DI94" i="1"/>
  <c r="DG95" i="1"/>
  <c r="DI95" i="1"/>
  <c r="DG96" i="1"/>
  <c r="DI96" i="1"/>
  <c r="DG97" i="1"/>
  <c r="DI97" i="1"/>
  <c r="DG98" i="1"/>
  <c r="DI98" i="1"/>
  <c r="DG99" i="1"/>
  <c r="DI99" i="1"/>
  <c r="DG100" i="1"/>
  <c r="DI100" i="1"/>
  <c r="DG101" i="1"/>
  <c r="DI101" i="1"/>
  <c r="DG102" i="1"/>
  <c r="DI102" i="1"/>
  <c r="DG103" i="1"/>
  <c r="DI103" i="1"/>
  <c r="DG104" i="1"/>
  <c r="DI104" i="1"/>
  <c r="DG105" i="1"/>
  <c r="DI105" i="1"/>
  <c r="DG106" i="1"/>
  <c r="DI106" i="1"/>
  <c r="DG107" i="1"/>
  <c r="DI107" i="1"/>
  <c r="DG108" i="1"/>
  <c r="DI108" i="1"/>
  <c r="DG109" i="1"/>
  <c r="DI109" i="1"/>
  <c r="DG110" i="1"/>
  <c r="DI110" i="1"/>
  <c r="DD12" i="1"/>
  <c r="DD13" i="1"/>
  <c r="DD14" i="1"/>
  <c r="DD15" i="1"/>
  <c r="DD16" i="1"/>
  <c r="DD17" i="1"/>
  <c r="DD18" i="1"/>
  <c r="DD19" i="1"/>
  <c r="DD20" i="1"/>
  <c r="DD21" i="1"/>
  <c r="DD22" i="1"/>
  <c r="DD23" i="1"/>
  <c r="DD24" i="1"/>
  <c r="DD25" i="1"/>
  <c r="DD26" i="1"/>
  <c r="DD27" i="1"/>
  <c r="DD28" i="1"/>
  <c r="DD29" i="1"/>
  <c r="DD30" i="1"/>
  <c r="DD31" i="1"/>
  <c r="DD32" i="1"/>
  <c r="DD33" i="1"/>
  <c r="DD34" i="1"/>
  <c r="DD35" i="1"/>
  <c r="DD36" i="1"/>
  <c r="DD37" i="1"/>
  <c r="DD38" i="1"/>
  <c r="DD39" i="1"/>
  <c r="DD40" i="1"/>
  <c r="DD41" i="1"/>
  <c r="DD42" i="1"/>
  <c r="DD43" i="1"/>
  <c r="DD44" i="1"/>
  <c r="DD45" i="1"/>
  <c r="DD46" i="1"/>
  <c r="DD47" i="1"/>
  <c r="DD48" i="1"/>
  <c r="DD49" i="1"/>
  <c r="DD50" i="1"/>
  <c r="DD51" i="1"/>
  <c r="DD52" i="1"/>
  <c r="DD53" i="1"/>
  <c r="DD54" i="1"/>
  <c r="DD55" i="1"/>
  <c r="DD56" i="1"/>
  <c r="DD57" i="1"/>
  <c r="DD58" i="1"/>
  <c r="DD59" i="1"/>
  <c r="DD60" i="1"/>
  <c r="DD61" i="1"/>
  <c r="DD62" i="1"/>
  <c r="DD63" i="1"/>
  <c r="DD64" i="1"/>
  <c r="DD65" i="1"/>
  <c r="DD66" i="1"/>
  <c r="DD67" i="1"/>
  <c r="DD68" i="1"/>
  <c r="DD69" i="1"/>
  <c r="DD70" i="1"/>
  <c r="DD71" i="1"/>
  <c r="DD72" i="1"/>
  <c r="DD73" i="1"/>
  <c r="DD74" i="1"/>
  <c r="DD75" i="1"/>
  <c r="DD76" i="1"/>
  <c r="DD77" i="1"/>
  <c r="DD78" i="1"/>
  <c r="DD79" i="1"/>
  <c r="DD80" i="1"/>
  <c r="DD81" i="1"/>
  <c r="DD82" i="1"/>
  <c r="DD83" i="1"/>
  <c r="DD84" i="1"/>
  <c r="DD85" i="1"/>
  <c r="DD86" i="1"/>
  <c r="DD87" i="1"/>
  <c r="DD88" i="1"/>
  <c r="DD89" i="1"/>
  <c r="DD90" i="1"/>
  <c r="DD91" i="1"/>
  <c r="DD92" i="1"/>
  <c r="DD93" i="1"/>
  <c r="DD94" i="1"/>
  <c r="DD95" i="1"/>
  <c r="DD96" i="1"/>
  <c r="DD97" i="1"/>
  <c r="DD98" i="1"/>
  <c r="DD99" i="1"/>
  <c r="DD100" i="1"/>
  <c r="DD101" i="1"/>
  <c r="DD102" i="1"/>
  <c r="DD103" i="1"/>
  <c r="DD104" i="1"/>
  <c r="DD105" i="1"/>
  <c r="DD106" i="1"/>
  <c r="DD107" i="1"/>
  <c r="DD108" i="1"/>
  <c r="DD109" i="1"/>
  <c r="DD110" i="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DF56" i="1"/>
  <c r="DF57" i="1"/>
  <c r="DF58" i="1"/>
  <c r="DF59" i="1"/>
  <c r="DF60" i="1"/>
  <c r="DF61" i="1"/>
  <c r="DF62" i="1"/>
  <c r="DF63" i="1"/>
  <c r="DF64" i="1"/>
  <c r="DF65" i="1"/>
  <c r="DF66" i="1"/>
  <c r="DF67" i="1"/>
  <c r="DF68" i="1"/>
  <c r="DF69" i="1"/>
  <c r="DF70" i="1"/>
  <c r="DF71" i="1"/>
  <c r="DF72" i="1"/>
  <c r="DF73" i="1"/>
  <c r="DF74" i="1"/>
  <c r="DF75" i="1"/>
  <c r="DF76" i="1"/>
  <c r="DF77" i="1"/>
  <c r="DF78" i="1"/>
  <c r="DF79" i="1"/>
  <c r="DF80" i="1"/>
  <c r="DF81" i="1"/>
  <c r="DF82" i="1"/>
  <c r="DF83" i="1"/>
  <c r="DF84" i="1"/>
  <c r="DF85" i="1"/>
  <c r="DF86" i="1"/>
  <c r="DF87" i="1"/>
  <c r="DF88" i="1"/>
  <c r="DF89" i="1"/>
  <c r="DF90" i="1"/>
  <c r="DF91" i="1"/>
  <c r="DF92" i="1"/>
  <c r="DF93" i="1"/>
  <c r="DF94" i="1"/>
  <c r="DF95" i="1"/>
  <c r="DF96" i="1"/>
  <c r="DF97" i="1"/>
  <c r="DF98" i="1"/>
  <c r="DF99" i="1"/>
  <c r="DF100" i="1"/>
  <c r="DF101" i="1"/>
  <c r="DF102" i="1"/>
  <c r="DF103" i="1"/>
  <c r="DF104" i="1"/>
  <c r="DF105" i="1"/>
  <c r="DF106" i="1"/>
  <c r="DF107" i="1"/>
  <c r="DF108" i="1"/>
  <c r="DF109" i="1"/>
  <c r="DF110" i="1"/>
  <c r="ET9" i="1"/>
  <c r="EU9" i="1"/>
  <c r="EV9" i="1"/>
  <c r="FB9" i="1"/>
  <c r="FC9" i="1"/>
  <c r="FD9" i="1"/>
  <c r="FE9" i="1"/>
  <c r="FF9" i="1"/>
  <c r="FG9" i="1"/>
  <c r="FH9" i="1"/>
  <c r="FM9" i="1"/>
  <c r="FN9" i="1"/>
  <c r="FO9" i="1"/>
  <c r="FP9" i="1"/>
  <c r="FQ9" i="1"/>
  <c r="FR9" i="1"/>
  <c r="FS9" i="1"/>
  <c r="FT9" i="1"/>
  <c r="EQ9" i="1"/>
  <c r="CZ12" i="1"/>
  <c r="DB12" i="1"/>
  <c r="CZ13" i="1"/>
  <c r="DB13" i="1"/>
  <c r="CZ14" i="1"/>
  <c r="DB14" i="1"/>
  <c r="CZ15" i="1"/>
  <c r="DB15" i="1"/>
  <c r="CZ16" i="1"/>
  <c r="DB16" i="1"/>
  <c r="CZ17" i="1"/>
  <c r="DB17" i="1"/>
  <c r="CZ18" i="1"/>
  <c r="DB18" i="1"/>
  <c r="CZ19" i="1"/>
  <c r="DB19" i="1"/>
  <c r="CZ20" i="1"/>
  <c r="DB20" i="1"/>
  <c r="CZ21" i="1"/>
  <c r="DB21" i="1"/>
  <c r="CZ22" i="1"/>
  <c r="DB22" i="1"/>
  <c r="CZ23" i="1"/>
  <c r="DB23" i="1"/>
  <c r="CZ24" i="1"/>
  <c r="DB24" i="1"/>
  <c r="CZ25" i="1"/>
  <c r="DB25" i="1"/>
  <c r="CZ26" i="1"/>
  <c r="DB26" i="1"/>
  <c r="CZ27" i="1"/>
  <c r="DB27" i="1"/>
  <c r="CZ28" i="1"/>
  <c r="DB28" i="1"/>
  <c r="CZ29" i="1"/>
  <c r="DB29" i="1"/>
  <c r="CZ30" i="1"/>
  <c r="DB30" i="1"/>
  <c r="CZ31" i="1"/>
  <c r="DB31" i="1"/>
  <c r="CZ32" i="1"/>
  <c r="DB32" i="1"/>
  <c r="CZ33" i="1"/>
  <c r="DB33" i="1"/>
  <c r="CZ34" i="1"/>
  <c r="DB34" i="1"/>
  <c r="CZ35" i="1"/>
  <c r="DB35" i="1"/>
  <c r="CZ36" i="1"/>
  <c r="DB36" i="1"/>
  <c r="CZ37" i="1"/>
  <c r="DB37" i="1"/>
  <c r="CZ38" i="1"/>
  <c r="DB38" i="1"/>
  <c r="CZ39" i="1"/>
  <c r="DB39" i="1"/>
  <c r="CZ40" i="1"/>
  <c r="DB40" i="1"/>
  <c r="CZ41" i="1"/>
  <c r="DB41" i="1"/>
  <c r="CZ42" i="1"/>
  <c r="DB42" i="1"/>
  <c r="CZ43" i="1"/>
  <c r="DB43" i="1"/>
  <c r="CZ44" i="1"/>
  <c r="DB44" i="1"/>
  <c r="CZ45" i="1"/>
  <c r="DB45" i="1"/>
  <c r="CZ46" i="1"/>
  <c r="DB46" i="1"/>
  <c r="CZ47" i="1"/>
  <c r="DB47" i="1"/>
  <c r="CZ48" i="1"/>
  <c r="DB48" i="1"/>
  <c r="CZ49" i="1"/>
  <c r="DB49" i="1"/>
  <c r="CZ50" i="1"/>
  <c r="DB50" i="1"/>
  <c r="CZ51" i="1"/>
  <c r="DB51" i="1"/>
  <c r="CZ52" i="1"/>
  <c r="DB52" i="1"/>
  <c r="CZ53" i="1"/>
  <c r="DB53" i="1"/>
  <c r="CZ54" i="1"/>
  <c r="DB54" i="1"/>
  <c r="CZ55" i="1"/>
  <c r="DB55" i="1"/>
  <c r="CZ56" i="1"/>
  <c r="DB56" i="1"/>
  <c r="CZ57" i="1"/>
  <c r="DB57" i="1"/>
  <c r="CZ58" i="1"/>
  <c r="DB58" i="1"/>
  <c r="CZ59" i="1"/>
  <c r="DB59" i="1"/>
  <c r="CZ60" i="1"/>
  <c r="DB60" i="1"/>
  <c r="CZ61" i="1"/>
  <c r="DB61" i="1"/>
  <c r="CZ62" i="1"/>
  <c r="DB62" i="1"/>
  <c r="CZ63" i="1"/>
  <c r="DB63" i="1"/>
  <c r="CZ64" i="1"/>
  <c r="DB64" i="1"/>
  <c r="CZ65" i="1"/>
  <c r="DB65" i="1"/>
  <c r="CZ66" i="1"/>
  <c r="DB66" i="1"/>
  <c r="CZ67" i="1"/>
  <c r="DB67" i="1"/>
  <c r="CZ68" i="1"/>
  <c r="DB68" i="1"/>
  <c r="CZ69" i="1"/>
  <c r="DB69" i="1"/>
  <c r="CZ70" i="1"/>
  <c r="DB70" i="1"/>
  <c r="CZ71" i="1"/>
  <c r="DB71" i="1"/>
  <c r="CZ72" i="1"/>
  <c r="DB72" i="1"/>
  <c r="CZ73" i="1"/>
  <c r="DB73" i="1"/>
  <c r="CZ74" i="1"/>
  <c r="DB74" i="1"/>
  <c r="CZ75" i="1"/>
  <c r="DB75" i="1"/>
  <c r="CZ76" i="1"/>
  <c r="DB76" i="1"/>
  <c r="CZ77" i="1"/>
  <c r="DB77" i="1"/>
  <c r="CZ78" i="1"/>
  <c r="DB78" i="1"/>
  <c r="CZ79" i="1"/>
  <c r="DB79" i="1"/>
  <c r="CZ80" i="1"/>
  <c r="DB80" i="1"/>
  <c r="CZ81" i="1"/>
  <c r="DB81" i="1"/>
  <c r="CZ82" i="1"/>
  <c r="DB82" i="1"/>
  <c r="CZ83" i="1"/>
  <c r="DB83" i="1"/>
  <c r="CZ84" i="1"/>
  <c r="DB84" i="1"/>
  <c r="CZ85" i="1"/>
  <c r="DB85" i="1"/>
  <c r="CZ86" i="1"/>
  <c r="DB86" i="1"/>
  <c r="CZ87" i="1"/>
  <c r="DB87" i="1"/>
  <c r="CZ88" i="1"/>
  <c r="DB88" i="1"/>
  <c r="CZ89" i="1"/>
  <c r="DB89" i="1"/>
  <c r="CZ90" i="1"/>
  <c r="DB90" i="1"/>
  <c r="CZ91" i="1"/>
  <c r="DB91" i="1"/>
  <c r="CZ92" i="1"/>
  <c r="DB92" i="1"/>
  <c r="CZ93" i="1"/>
  <c r="DB93" i="1"/>
  <c r="CZ94" i="1"/>
  <c r="DB94" i="1"/>
  <c r="CZ95" i="1"/>
  <c r="DB95" i="1"/>
  <c r="CZ96" i="1"/>
  <c r="DB96" i="1"/>
  <c r="CZ97" i="1"/>
  <c r="DB97" i="1"/>
  <c r="CZ98" i="1"/>
  <c r="DB98" i="1"/>
  <c r="CZ99" i="1"/>
  <c r="DB99" i="1"/>
  <c r="CZ100" i="1"/>
  <c r="DB100" i="1"/>
  <c r="CZ101" i="1"/>
  <c r="DB101" i="1"/>
  <c r="CZ102" i="1"/>
  <c r="DB102" i="1"/>
  <c r="CZ103" i="1"/>
  <c r="DB103" i="1"/>
  <c r="CZ104" i="1"/>
  <c r="DB104" i="1"/>
  <c r="CZ105" i="1"/>
  <c r="DB105" i="1"/>
  <c r="CZ106" i="1"/>
  <c r="DB106" i="1"/>
  <c r="CZ107" i="1"/>
  <c r="DB107" i="1"/>
  <c r="CZ108" i="1"/>
  <c r="DB108" i="1"/>
  <c r="CZ109" i="1"/>
  <c r="DB109" i="1"/>
  <c r="CZ110" i="1"/>
  <c r="DB110" i="1"/>
  <c r="EF9" i="1"/>
  <c r="EB9" i="1"/>
  <c r="DY9" i="1"/>
  <c r="DU9" i="1"/>
  <c r="DR9" i="1"/>
  <c r="DN9" i="1"/>
  <c r="DK9" i="1"/>
  <c r="DG9" i="1"/>
  <c r="DD9" i="1"/>
  <c r="CZ9" i="1"/>
  <c r="CZ10" i="1"/>
  <c r="DB10" i="1"/>
  <c r="DD10" i="1"/>
  <c r="DF10" i="1"/>
  <c r="DG10" i="1"/>
  <c r="DI10" i="1"/>
  <c r="DK10" i="1"/>
  <c r="DM10" i="1"/>
  <c r="DN10" i="1"/>
  <c r="DP10" i="1"/>
  <c r="DR10" i="1"/>
  <c r="DT10" i="1"/>
  <c r="DU10" i="1"/>
  <c r="DW10" i="1"/>
  <c r="DY10" i="1"/>
  <c r="EA10" i="1"/>
  <c r="EB10" i="1"/>
  <c r="ED10" i="1"/>
  <c r="EF10" i="1"/>
  <c r="CY12" i="1"/>
  <c r="CY13" i="1"/>
  <c r="CY14" i="1"/>
  <c r="CY15" i="1"/>
  <c r="CY16" i="1"/>
  <c r="CY17" i="1"/>
  <c r="CY18" i="1"/>
  <c r="CY19" i="1"/>
  <c r="CY20" i="1"/>
  <c r="CY21" i="1"/>
  <c r="CY22" i="1"/>
  <c r="CY23" i="1"/>
  <c r="CY24" i="1"/>
  <c r="CY25" i="1"/>
  <c r="CY26" i="1"/>
  <c r="CY27" i="1"/>
  <c r="CY28" i="1"/>
  <c r="CY29" i="1"/>
  <c r="CY30" i="1"/>
  <c r="CY31" i="1"/>
  <c r="CY32" i="1"/>
  <c r="CY33" i="1"/>
  <c r="CY34" i="1"/>
  <c r="CY35" i="1"/>
  <c r="CY36" i="1"/>
  <c r="CY37" i="1"/>
  <c r="CY38" i="1"/>
  <c r="CY39" i="1"/>
  <c r="CY40" i="1"/>
  <c r="CY41" i="1"/>
  <c r="CY42" i="1"/>
  <c r="CY43" i="1"/>
  <c r="CY44" i="1"/>
  <c r="CY45" i="1"/>
  <c r="CY46" i="1"/>
  <c r="CY47" i="1"/>
  <c r="CY48" i="1"/>
  <c r="CY49" i="1"/>
  <c r="CY50" i="1"/>
  <c r="CY51" i="1"/>
  <c r="CY52" i="1"/>
  <c r="CY53" i="1"/>
  <c r="CY54" i="1"/>
  <c r="CY55" i="1"/>
  <c r="CY56" i="1"/>
  <c r="CY57" i="1"/>
  <c r="CY58" i="1"/>
  <c r="CY59" i="1"/>
  <c r="CY60" i="1"/>
  <c r="CY61" i="1"/>
  <c r="CY62" i="1"/>
  <c r="CY63" i="1"/>
  <c r="CY64" i="1"/>
  <c r="CY65" i="1"/>
  <c r="CY66" i="1"/>
  <c r="CY67" i="1"/>
  <c r="CY68" i="1"/>
  <c r="CY69" i="1"/>
  <c r="CY70" i="1"/>
  <c r="CY71" i="1"/>
  <c r="CY72" i="1"/>
  <c r="CY73" i="1"/>
  <c r="CY74" i="1"/>
  <c r="CY75" i="1"/>
  <c r="CY76" i="1"/>
  <c r="CY77" i="1"/>
  <c r="CY78" i="1"/>
  <c r="CY79" i="1"/>
  <c r="CY80" i="1"/>
  <c r="CY81" i="1"/>
  <c r="CY82" i="1"/>
  <c r="CY83" i="1"/>
  <c r="CY84" i="1"/>
  <c r="CY85" i="1"/>
  <c r="CY86" i="1"/>
  <c r="CY87" i="1"/>
  <c r="CY88" i="1"/>
  <c r="CY89" i="1"/>
  <c r="CY90" i="1"/>
  <c r="CY91" i="1"/>
  <c r="CY92" i="1"/>
  <c r="CY93" i="1"/>
  <c r="CY94" i="1"/>
  <c r="CY95" i="1"/>
  <c r="CY96" i="1"/>
  <c r="CY97" i="1"/>
  <c r="CY98" i="1"/>
  <c r="CY99" i="1"/>
  <c r="CY100" i="1"/>
  <c r="CY101" i="1"/>
  <c r="CY102" i="1"/>
  <c r="CY103" i="1"/>
  <c r="CY104" i="1"/>
  <c r="CY105" i="1"/>
  <c r="CY106" i="1"/>
  <c r="CY107" i="1"/>
  <c r="CY108" i="1"/>
  <c r="CY109" i="1"/>
  <c r="CY110" i="1"/>
  <c r="CX12" i="1"/>
  <c r="CX13" i="1"/>
  <c r="CX14" i="1"/>
  <c r="CX15" i="1"/>
  <c r="CX16" i="1"/>
  <c r="CX17" i="1"/>
  <c r="CX18" i="1"/>
  <c r="CX19" i="1"/>
  <c r="CX20" i="1"/>
  <c r="CX21" i="1"/>
  <c r="CX22" i="1"/>
  <c r="CX23" i="1"/>
  <c r="CX24" i="1"/>
  <c r="CX25" i="1"/>
  <c r="CX26" i="1"/>
  <c r="CX27" i="1"/>
  <c r="CX28" i="1"/>
  <c r="CX29" i="1"/>
  <c r="CX30" i="1"/>
  <c r="CX31" i="1"/>
  <c r="CX32" i="1"/>
  <c r="CX33" i="1"/>
  <c r="CX34" i="1"/>
  <c r="CX35" i="1"/>
  <c r="CX36" i="1"/>
  <c r="CX37" i="1"/>
  <c r="CX38" i="1"/>
  <c r="CX39" i="1"/>
  <c r="CX40" i="1"/>
  <c r="CX41" i="1"/>
  <c r="CX42" i="1"/>
  <c r="CX43" i="1"/>
  <c r="CX44" i="1"/>
  <c r="CX45" i="1"/>
  <c r="CX46" i="1"/>
  <c r="CX47" i="1"/>
  <c r="CX48" i="1"/>
  <c r="CX49" i="1"/>
  <c r="CX50" i="1"/>
  <c r="CX51" i="1"/>
  <c r="CX52" i="1"/>
  <c r="CX53" i="1"/>
  <c r="CX54" i="1"/>
  <c r="CX55" i="1"/>
  <c r="CX56" i="1"/>
  <c r="CX57" i="1"/>
  <c r="CX58" i="1"/>
  <c r="CX59" i="1"/>
  <c r="CX60" i="1"/>
  <c r="CX61" i="1"/>
  <c r="CX62" i="1"/>
  <c r="CX63" i="1"/>
  <c r="CX64" i="1"/>
  <c r="CX65" i="1"/>
  <c r="CX66" i="1"/>
  <c r="CX67" i="1"/>
  <c r="CX68" i="1"/>
  <c r="CX69" i="1"/>
  <c r="CX70" i="1"/>
  <c r="CX71" i="1"/>
  <c r="CX72" i="1"/>
  <c r="CX73" i="1"/>
  <c r="CX74" i="1"/>
  <c r="CX75" i="1"/>
  <c r="CX76" i="1"/>
  <c r="CX77" i="1"/>
  <c r="CX78" i="1"/>
  <c r="CX79" i="1"/>
  <c r="CX80" i="1"/>
  <c r="CX81" i="1"/>
  <c r="CX82" i="1"/>
  <c r="CX83" i="1"/>
  <c r="CX84" i="1"/>
  <c r="CX85" i="1"/>
  <c r="CX86" i="1"/>
  <c r="CX87" i="1"/>
  <c r="CX88" i="1"/>
  <c r="CX89" i="1"/>
  <c r="CX90" i="1"/>
  <c r="CX91" i="1"/>
  <c r="CX92" i="1"/>
  <c r="CX93" i="1"/>
  <c r="CX94" i="1"/>
  <c r="CX95" i="1"/>
  <c r="CX96" i="1"/>
  <c r="CX97" i="1"/>
  <c r="CX98" i="1"/>
  <c r="CX99" i="1"/>
  <c r="CX100" i="1"/>
  <c r="CX101" i="1"/>
  <c r="CX102" i="1"/>
  <c r="CX103" i="1"/>
  <c r="CX104" i="1"/>
  <c r="CX105" i="1"/>
  <c r="CX106" i="1"/>
  <c r="CX107" i="1"/>
  <c r="CX108" i="1"/>
  <c r="CX109" i="1"/>
  <c r="CX110" i="1"/>
  <c r="H1" i="1" l="1"/>
  <c r="B1" i="1"/>
  <c r="K26" i="6"/>
  <c r="E26" i="6"/>
  <c r="B24" i="6"/>
  <c r="B23" i="6"/>
  <c r="K20" i="6"/>
  <c r="E20" i="6"/>
  <c r="K19" i="6"/>
  <c r="E19" i="6"/>
  <c r="K18" i="6"/>
  <c r="E18" i="6"/>
  <c r="K17" i="6"/>
  <c r="E17" i="6"/>
  <c r="K16" i="6"/>
  <c r="E16" i="6"/>
  <c r="K11" i="6"/>
  <c r="D11" i="6"/>
  <c r="A4" i="6"/>
  <c r="A2" i="1" s="1"/>
  <c r="O3" i="6"/>
  <c r="O5" i="6" s="1"/>
  <c r="N3" i="6"/>
  <c r="N5" i="6" s="1"/>
  <c r="K3" i="6"/>
  <c r="A3" i="6"/>
  <c r="A1" i="1" s="1"/>
  <c r="CX9" i="1" l="1"/>
  <c r="CY9" i="1"/>
  <c r="ER12" i="1"/>
  <c r="ER13" i="1"/>
  <c r="ER14" i="1"/>
  <c r="ER15" i="1"/>
  <c r="ER16" i="1"/>
  <c r="ER17" i="1"/>
  <c r="ER18" i="1"/>
  <c r="ER19" i="1"/>
  <c r="ER20" i="1"/>
  <c r="ER21" i="1"/>
  <c r="ER22" i="1"/>
  <c r="ER23" i="1"/>
  <c r="ER24" i="1"/>
  <c r="ER25" i="1"/>
  <c r="ER26" i="1"/>
  <c r="ER27" i="1"/>
  <c r="ER28" i="1"/>
  <c r="ER29" i="1"/>
  <c r="ER30" i="1"/>
  <c r="ER31" i="1"/>
  <c r="ER32" i="1"/>
  <c r="ER33" i="1"/>
  <c r="ER34" i="1"/>
  <c r="ER35" i="1"/>
  <c r="ER36" i="1"/>
  <c r="ER37" i="1"/>
  <c r="ER38" i="1"/>
  <c r="ER39" i="1"/>
  <c r="ER40" i="1"/>
  <c r="ER41" i="1"/>
  <c r="ER42" i="1"/>
  <c r="ER43" i="1"/>
  <c r="ER44" i="1"/>
  <c r="ER45" i="1"/>
  <c r="ER46" i="1"/>
  <c r="ER47" i="1"/>
  <c r="ER48" i="1"/>
  <c r="ER49" i="1"/>
  <c r="ER50" i="1"/>
  <c r="ER51" i="1"/>
  <c r="ER52" i="1"/>
  <c r="ER53" i="1"/>
  <c r="ER54" i="1"/>
  <c r="ER55" i="1"/>
  <c r="ER56" i="1"/>
  <c r="ER57" i="1"/>
  <c r="ER58" i="1"/>
  <c r="ER59" i="1"/>
  <c r="ER60" i="1"/>
  <c r="ER61" i="1"/>
  <c r="ER62" i="1"/>
  <c r="ER63" i="1"/>
  <c r="ER64" i="1"/>
  <c r="ER65" i="1"/>
  <c r="ER66" i="1"/>
  <c r="ER67" i="1"/>
  <c r="ER68" i="1"/>
  <c r="ER69" i="1"/>
  <c r="ER70" i="1"/>
  <c r="ER71" i="1"/>
  <c r="ER72" i="1"/>
  <c r="ER73" i="1"/>
  <c r="ER74" i="1"/>
  <c r="ER75" i="1"/>
  <c r="ER76" i="1"/>
  <c r="ER77" i="1"/>
  <c r="ER78" i="1"/>
  <c r="ER79" i="1"/>
  <c r="ER80" i="1"/>
  <c r="ER81" i="1"/>
  <c r="ER82" i="1"/>
  <c r="ER83" i="1"/>
  <c r="ER84" i="1"/>
  <c r="ER85" i="1"/>
  <c r="ER86" i="1"/>
  <c r="ER87" i="1"/>
  <c r="ER88" i="1"/>
  <c r="ER89" i="1"/>
  <c r="ER90" i="1"/>
  <c r="ER91" i="1"/>
  <c r="ER92" i="1"/>
  <c r="ER93" i="1"/>
  <c r="ER94" i="1"/>
  <c r="ER95" i="1"/>
  <c r="ER96" i="1"/>
  <c r="ER97" i="1"/>
  <c r="ER98" i="1"/>
  <c r="ER99" i="1"/>
  <c r="ER100" i="1"/>
  <c r="ER101" i="1"/>
  <c r="ER102" i="1"/>
  <c r="ER103" i="1"/>
  <c r="ER104" i="1"/>
  <c r="ER105" i="1"/>
  <c r="ER106" i="1"/>
  <c r="ER107" i="1"/>
  <c r="ER108" i="1"/>
  <c r="ER109" i="1"/>
  <c r="ER110" i="1"/>
  <c r="ER11" i="1"/>
  <c r="EM12" i="1"/>
  <c r="EN12" i="1"/>
  <c r="EM13" i="1"/>
  <c r="EN13" i="1"/>
  <c r="EM14" i="1"/>
  <c r="EN14" i="1"/>
  <c r="EM15" i="1"/>
  <c r="EN15" i="1"/>
  <c r="EM16" i="1"/>
  <c r="EN16" i="1"/>
  <c r="EM17" i="1"/>
  <c r="EN17" i="1"/>
  <c r="EM18" i="1"/>
  <c r="EN18" i="1"/>
  <c r="EM19" i="1"/>
  <c r="EN19" i="1"/>
  <c r="EM20" i="1"/>
  <c r="EN20" i="1"/>
  <c r="EM21" i="1"/>
  <c r="EN21" i="1"/>
  <c r="EM22" i="1"/>
  <c r="EN22" i="1"/>
  <c r="EM23" i="1"/>
  <c r="EN23" i="1"/>
  <c r="EM24" i="1"/>
  <c r="EN24" i="1"/>
  <c r="EM25" i="1"/>
  <c r="EN25" i="1"/>
  <c r="EM26" i="1"/>
  <c r="EN26" i="1"/>
  <c r="EM27" i="1"/>
  <c r="EN27" i="1"/>
  <c r="EM28" i="1"/>
  <c r="EN28" i="1"/>
  <c r="EM29" i="1"/>
  <c r="EN29" i="1"/>
  <c r="EM30" i="1"/>
  <c r="EN30" i="1"/>
  <c r="EM31" i="1"/>
  <c r="EN31" i="1"/>
  <c r="EM32" i="1"/>
  <c r="EN32" i="1"/>
  <c r="EM33" i="1"/>
  <c r="EN33" i="1"/>
  <c r="EM34" i="1"/>
  <c r="EN34" i="1"/>
  <c r="EM35" i="1"/>
  <c r="EN35" i="1"/>
  <c r="EM36" i="1"/>
  <c r="EN36" i="1"/>
  <c r="EM37" i="1"/>
  <c r="EN37" i="1"/>
  <c r="EM38" i="1"/>
  <c r="EN38" i="1"/>
  <c r="EM39" i="1"/>
  <c r="EN39" i="1"/>
  <c r="EM40" i="1"/>
  <c r="EN40" i="1"/>
  <c r="EM41" i="1"/>
  <c r="EN41" i="1"/>
  <c r="EM42" i="1"/>
  <c r="EN42" i="1"/>
  <c r="EM43" i="1"/>
  <c r="EN43" i="1"/>
  <c r="EM44" i="1"/>
  <c r="EN44" i="1"/>
  <c r="EM45" i="1"/>
  <c r="EN45" i="1"/>
  <c r="EM46" i="1"/>
  <c r="EN46" i="1"/>
  <c r="EM47" i="1"/>
  <c r="EN47" i="1"/>
  <c r="EM48" i="1"/>
  <c r="EN48" i="1"/>
  <c r="EM49" i="1"/>
  <c r="EN49" i="1"/>
  <c r="EM50" i="1"/>
  <c r="EN50" i="1"/>
  <c r="EM51" i="1"/>
  <c r="EN51" i="1"/>
  <c r="EM52" i="1"/>
  <c r="EN52" i="1"/>
  <c r="EM53" i="1"/>
  <c r="EN53" i="1"/>
  <c r="EM54" i="1"/>
  <c r="EN54" i="1"/>
  <c r="EM55" i="1"/>
  <c r="EN55" i="1"/>
  <c r="EM56" i="1"/>
  <c r="EN56" i="1"/>
  <c r="EM57" i="1"/>
  <c r="EN57" i="1"/>
  <c r="EM58" i="1"/>
  <c r="EN58" i="1"/>
  <c r="EM59" i="1"/>
  <c r="EN59" i="1"/>
  <c r="EM60" i="1"/>
  <c r="EN60" i="1"/>
  <c r="EM61" i="1"/>
  <c r="EN61" i="1"/>
  <c r="EM62" i="1"/>
  <c r="EN62" i="1"/>
  <c r="EM63" i="1"/>
  <c r="EN63" i="1"/>
  <c r="EM64" i="1"/>
  <c r="EN64" i="1"/>
  <c r="EM65" i="1"/>
  <c r="EN65" i="1"/>
  <c r="EM66" i="1"/>
  <c r="EN66" i="1"/>
  <c r="EM67" i="1"/>
  <c r="EN67" i="1"/>
  <c r="EM68" i="1"/>
  <c r="EN68" i="1"/>
  <c r="EM69" i="1"/>
  <c r="EN69" i="1"/>
  <c r="EM70" i="1"/>
  <c r="EN70" i="1"/>
  <c r="EM71" i="1"/>
  <c r="EN71" i="1"/>
  <c r="EM72" i="1"/>
  <c r="EN72" i="1"/>
  <c r="EM73" i="1"/>
  <c r="EN73" i="1"/>
  <c r="EM74" i="1"/>
  <c r="EN74" i="1"/>
  <c r="EM75" i="1"/>
  <c r="EN75" i="1"/>
  <c r="EM76" i="1"/>
  <c r="EN76" i="1"/>
  <c r="EM77" i="1"/>
  <c r="EN77" i="1"/>
  <c r="EM78" i="1"/>
  <c r="EN78" i="1"/>
  <c r="EM79" i="1"/>
  <c r="EN79" i="1"/>
  <c r="EM80" i="1"/>
  <c r="EN80" i="1"/>
  <c r="EM81" i="1"/>
  <c r="EN81" i="1"/>
  <c r="EM82" i="1"/>
  <c r="EN82" i="1"/>
  <c r="EM83" i="1"/>
  <c r="EN83" i="1"/>
  <c r="EM84" i="1"/>
  <c r="EN84" i="1"/>
  <c r="EM85" i="1"/>
  <c r="EN85" i="1"/>
  <c r="EM86" i="1"/>
  <c r="EN86" i="1"/>
  <c r="EM87" i="1"/>
  <c r="EN87" i="1"/>
  <c r="EM88" i="1"/>
  <c r="EN88" i="1"/>
  <c r="EM89" i="1"/>
  <c r="EN89" i="1"/>
  <c r="EM90" i="1"/>
  <c r="EN90" i="1"/>
  <c r="EM91" i="1"/>
  <c r="EN91" i="1"/>
  <c r="EM92" i="1"/>
  <c r="EN92" i="1"/>
  <c r="EM93" i="1"/>
  <c r="EN93" i="1"/>
  <c r="EM94" i="1"/>
  <c r="EN94" i="1"/>
  <c r="EM95" i="1"/>
  <c r="EN95" i="1"/>
  <c r="EM96" i="1"/>
  <c r="EN96" i="1"/>
  <c r="EM97" i="1"/>
  <c r="EN97" i="1"/>
  <c r="EM98" i="1"/>
  <c r="EN98" i="1"/>
  <c r="EM99" i="1"/>
  <c r="EN99" i="1"/>
  <c r="EM100" i="1"/>
  <c r="EN100" i="1"/>
  <c r="EM101" i="1"/>
  <c r="EN101" i="1"/>
  <c r="EM102" i="1"/>
  <c r="EN102" i="1"/>
  <c r="EM103" i="1"/>
  <c r="EN103" i="1"/>
  <c r="EM104" i="1"/>
  <c r="EN104" i="1"/>
  <c r="EM105" i="1"/>
  <c r="EN105" i="1"/>
  <c r="EM106" i="1"/>
  <c r="EN106" i="1"/>
  <c r="EM107" i="1"/>
  <c r="EN107" i="1"/>
  <c r="EM108" i="1"/>
  <c r="EN108" i="1"/>
  <c r="EM109" i="1"/>
  <c r="EN109" i="1"/>
  <c r="EM110" i="1"/>
  <c r="EN110" i="1"/>
  <c r="EN11" i="1"/>
  <c r="EM11" i="1"/>
  <c r="EK12" i="1"/>
  <c r="EL12" i="1"/>
  <c r="EK13" i="1"/>
  <c r="EL13" i="1"/>
  <c r="EK14" i="1"/>
  <c r="EL14" i="1"/>
  <c r="EK15" i="1"/>
  <c r="EL15" i="1"/>
  <c r="EK16" i="1"/>
  <c r="EL16" i="1"/>
  <c r="EK17" i="1"/>
  <c r="EL17" i="1"/>
  <c r="EK18" i="1"/>
  <c r="EL18" i="1"/>
  <c r="EK19" i="1"/>
  <c r="EL19" i="1"/>
  <c r="EK20" i="1"/>
  <c r="EL20" i="1"/>
  <c r="EK21" i="1"/>
  <c r="EL21" i="1"/>
  <c r="EK22" i="1"/>
  <c r="EL22" i="1"/>
  <c r="EK23" i="1"/>
  <c r="EL23" i="1"/>
  <c r="EK24" i="1"/>
  <c r="EL24" i="1"/>
  <c r="EK25" i="1"/>
  <c r="EL25" i="1"/>
  <c r="EK26" i="1"/>
  <c r="EL26" i="1"/>
  <c r="EK27" i="1"/>
  <c r="EL27" i="1"/>
  <c r="EK28" i="1"/>
  <c r="EL28" i="1"/>
  <c r="EK29" i="1"/>
  <c r="EL29" i="1"/>
  <c r="EK30" i="1"/>
  <c r="EL30" i="1"/>
  <c r="EK31" i="1"/>
  <c r="EL31" i="1"/>
  <c r="EK32" i="1"/>
  <c r="EL32" i="1"/>
  <c r="EK33" i="1"/>
  <c r="EL33" i="1"/>
  <c r="EK34" i="1"/>
  <c r="EL34" i="1"/>
  <c r="EK35" i="1"/>
  <c r="EL35" i="1"/>
  <c r="EK36" i="1"/>
  <c r="EL36" i="1"/>
  <c r="EK37" i="1"/>
  <c r="EL37" i="1"/>
  <c r="EK38" i="1"/>
  <c r="EL38" i="1"/>
  <c r="EK39" i="1"/>
  <c r="EL39" i="1"/>
  <c r="EK40" i="1"/>
  <c r="EL40" i="1"/>
  <c r="EK41" i="1"/>
  <c r="EL41" i="1"/>
  <c r="EK42" i="1"/>
  <c r="EL42" i="1"/>
  <c r="EK43" i="1"/>
  <c r="EL43" i="1"/>
  <c r="EK44" i="1"/>
  <c r="EL44" i="1"/>
  <c r="EK45" i="1"/>
  <c r="EL45" i="1"/>
  <c r="EK46" i="1"/>
  <c r="EL46" i="1"/>
  <c r="EK47" i="1"/>
  <c r="EL47" i="1"/>
  <c r="EK48" i="1"/>
  <c r="EL48" i="1"/>
  <c r="EK49" i="1"/>
  <c r="EL49" i="1"/>
  <c r="EK50" i="1"/>
  <c r="EL50" i="1"/>
  <c r="EK51" i="1"/>
  <c r="EL51" i="1"/>
  <c r="EK52" i="1"/>
  <c r="EL52" i="1"/>
  <c r="EK53" i="1"/>
  <c r="EL53" i="1"/>
  <c r="EK54" i="1"/>
  <c r="EL54" i="1"/>
  <c r="EK55" i="1"/>
  <c r="EL55" i="1"/>
  <c r="EK56" i="1"/>
  <c r="EL56" i="1"/>
  <c r="EK57" i="1"/>
  <c r="EL57" i="1"/>
  <c r="EK58" i="1"/>
  <c r="EL58" i="1"/>
  <c r="EK59" i="1"/>
  <c r="EL59" i="1"/>
  <c r="EK60" i="1"/>
  <c r="EL60" i="1"/>
  <c r="EK61" i="1"/>
  <c r="EL61" i="1"/>
  <c r="EK62" i="1"/>
  <c r="EL62" i="1"/>
  <c r="EK63" i="1"/>
  <c r="EL63" i="1"/>
  <c r="EK64" i="1"/>
  <c r="EL64" i="1"/>
  <c r="EK65" i="1"/>
  <c r="EL65" i="1"/>
  <c r="EK66" i="1"/>
  <c r="EL66" i="1"/>
  <c r="EK67" i="1"/>
  <c r="EL67" i="1"/>
  <c r="EK68" i="1"/>
  <c r="EL68" i="1"/>
  <c r="EK69" i="1"/>
  <c r="EL69" i="1"/>
  <c r="EK70" i="1"/>
  <c r="EL70" i="1"/>
  <c r="EK71" i="1"/>
  <c r="EL71" i="1"/>
  <c r="EK72" i="1"/>
  <c r="EL72" i="1"/>
  <c r="EK73" i="1"/>
  <c r="EL73" i="1"/>
  <c r="EK74" i="1"/>
  <c r="EL74" i="1"/>
  <c r="EK75" i="1"/>
  <c r="EL75" i="1"/>
  <c r="EK76" i="1"/>
  <c r="EL76" i="1"/>
  <c r="EK77" i="1"/>
  <c r="EL77" i="1"/>
  <c r="EK78" i="1"/>
  <c r="EL78" i="1"/>
  <c r="EK79" i="1"/>
  <c r="EL79" i="1"/>
  <c r="EK80" i="1"/>
  <c r="EL80" i="1"/>
  <c r="EK81" i="1"/>
  <c r="EL81" i="1"/>
  <c r="EK82" i="1"/>
  <c r="EL82" i="1"/>
  <c r="EK83" i="1"/>
  <c r="EL83" i="1"/>
  <c r="EK84" i="1"/>
  <c r="EL84" i="1"/>
  <c r="EK85" i="1"/>
  <c r="EL85" i="1"/>
  <c r="EK86" i="1"/>
  <c r="EL86" i="1"/>
  <c r="EK87" i="1"/>
  <c r="EL87" i="1"/>
  <c r="EK88" i="1"/>
  <c r="EL88" i="1"/>
  <c r="EK89" i="1"/>
  <c r="EL89" i="1"/>
  <c r="EK90" i="1"/>
  <c r="EL90" i="1"/>
  <c r="EK91" i="1"/>
  <c r="EL91" i="1"/>
  <c r="EK92" i="1"/>
  <c r="EL92" i="1"/>
  <c r="EK93" i="1"/>
  <c r="EL93" i="1"/>
  <c r="EK94" i="1"/>
  <c r="EL94" i="1"/>
  <c r="EK95" i="1"/>
  <c r="EL95" i="1"/>
  <c r="EK96" i="1"/>
  <c r="EL96" i="1"/>
  <c r="EK97" i="1"/>
  <c r="EL97" i="1"/>
  <c r="EK98" i="1"/>
  <c r="EL98" i="1"/>
  <c r="EK99" i="1"/>
  <c r="EL99" i="1"/>
  <c r="EK100" i="1"/>
  <c r="EL100" i="1"/>
  <c r="EK101" i="1"/>
  <c r="EL101" i="1"/>
  <c r="EK102" i="1"/>
  <c r="EL102" i="1"/>
  <c r="EK103" i="1"/>
  <c r="EL103" i="1"/>
  <c r="EK104" i="1"/>
  <c r="EL104" i="1"/>
  <c r="EK105" i="1"/>
  <c r="EL105" i="1"/>
  <c r="EK106" i="1"/>
  <c r="EL106" i="1"/>
  <c r="EK107" i="1"/>
  <c r="EL107" i="1"/>
  <c r="EK108" i="1"/>
  <c r="EL108" i="1"/>
  <c r="EK109" i="1"/>
  <c r="EL109" i="1"/>
  <c r="EK110" i="1"/>
  <c r="EL110" i="1"/>
  <c r="EL11" i="1"/>
  <c r="CV12" i="1"/>
  <c r="EI12" i="1"/>
  <c r="CV13" i="1"/>
  <c r="EI13" i="1"/>
  <c r="CV14" i="1"/>
  <c r="EI14" i="1"/>
  <c r="CV15" i="1"/>
  <c r="EI15" i="1"/>
  <c r="CV16" i="1"/>
  <c r="EI16" i="1"/>
  <c r="CV17" i="1"/>
  <c r="EI17" i="1"/>
  <c r="CV18" i="1"/>
  <c r="EI18" i="1"/>
  <c r="CV19" i="1"/>
  <c r="EI19" i="1"/>
  <c r="CV20" i="1"/>
  <c r="EI20" i="1"/>
  <c r="CV21" i="1"/>
  <c r="EI21" i="1"/>
  <c r="CV22" i="1"/>
  <c r="EI22" i="1"/>
  <c r="CV23" i="1"/>
  <c r="EI23" i="1"/>
  <c r="CV24" i="1"/>
  <c r="EI24" i="1"/>
  <c r="CV25" i="1"/>
  <c r="EI25" i="1"/>
  <c r="CV26" i="1"/>
  <c r="EI26" i="1"/>
  <c r="CV27" i="1"/>
  <c r="EI27" i="1"/>
  <c r="CV28" i="1"/>
  <c r="EI28" i="1"/>
  <c r="CV29" i="1"/>
  <c r="EI29" i="1"/>
  <c r="CV30" i="1"/>
  <c r="EI30" i="1"/>
  <c r="CV31" i="1"/>
  <c r="EI31" i="1"/>
  <c r="CV32" i="1"/>
  <c r="EI32" i="1"/>
  <c r="CV33" i="1"/>
  <c r="EI33" i="1"/>
  <c r="CV34" i="1"/>
  <c r="EI34" i="1"/>
  <c r="CV35" i="1"/>
  <c r="EI35" i="1"/>
  <c r="CV36" i="1"/>
  <c r="EI36" i="1"/>
  <c r="CV37" i="1"/>
  <c r="EI37" i="1"/>
  <c r="CV38" i="1"/>
  <c r="EI38" i="1"/>
  <c r="CV39" i="1"/>
  <c r="EI39" i="1"/>
  <c r="CV40" i="1"/>
  <c r="EI40" i="1"/>
  <c r="CV41" i="1"/>
  <c r="EI41" i="1"/>
  <c r="CV42" i="1"/>
  <c r="EI42" i="1"/>
  <c r="CV43" i="1"/>
  <c r="EI43" i="1"/>
  <c r="CV44" i="1"/>
  <c r="EI44" i="1"/>
  <c r="CV45" i="1"/>
  <c r="EI45" i="1"/>
  <c r="CV46" i="1"/>
  <c r="EI46" i="1"/>
  <c r="CV47" i="1"/>
  <c r="EI47" i="1"/>
  <c r="CV48" i="1"/>
  <c r="EI48" i="1"/>
  <c r="CV49" i="1"/>
  <c r="EI49" i="1"/>
  <c r="CV50" i="1"/>
  <c r="EI50" i="1"/>
  <c r="CV51" i="1"/>
  <c r="EI51" i="1"/>
  <c r="CV52" i="1"/>
  <c r="EI52" i="1"/>
  <c r="CV53" i="1"/>
  <c r="EI53" i="1"/>
  <c r="CV54" i="1"/>
  <c r="EI54" i="1"/>
  <c r="CV55" i="1"/>
  <c r="EI55" i="1"/>
  <c r="CV56" i="1"/>
  <c r="EI56" i="1"/>
  <c r="CV57" i="1"/>
  <c r="EI57" i="1"/>
  <c r="CV58" i="1"/>
  <c r="EI58" i="1"/>
  <c r="CV59" i="1"/>
  <c r="EI59" i="1"/>
  <c r="CV60" i="1"/>
  <c r="EI60" i="1"/>
  <c r="CV61" i="1"/>
  <c r="EI61" i="1"/>
  <c r="CV62" i="1"/>
  <c r="EI62" i="1"/>
  <c r="CV63" i="1"/>
  <c r="EI63" i="1"/>
  <c r="CV64" i="1"/>
  <c r="EI64" i="1"/>
  <c r="CV65" i="1"/>
  <c r="EI65" i="1"/>
  <c r="CV66" i="1"/>
  <c r="EI66" i="1"/>
  <c r="CV67" i="1"/>
  <c r="EI67" i="1"/>
  <c r="CV68" i="1"/>
  <c r="EI68" i="1"/>
  <c r="CV69" i="1"/>
  <c r="EI69" i="1"/>
  <c r="CV70" i="1"/>
  <c r="EI70" i="1"/>
  <c r="CV71" i="1"/>
  <c r="EI71" i="1"/>
  <c r="CV72" i="1"/>
  <c r="EI72" i="1"/>
  <c r="CV73" i="1"/>
  <c r="EI73" i="1"/>
  <c r="CV74" i="1"/>
  <c r="EI74" i="1"/>
  <c r="CV75" i="1"/>
  <c r="EI75" i="1"/>
  <c r="CV76" i="1"/>
  <c r="EI76" i="1"/>
  <c r="CV77" i="1"/>
  <c r="EI77" i="1"/>
  <c r="CV78" i="1"/>
  <c r="EI78" i="1"/>
  <c r="CV79" i="1"/>
  <c r="EI79" i="1"/>
  <c r="CV80" i="1"/>
  <c r="EI80" i="1"/>
  <c r="CV81" i="1"/>
  <c r="EI81" i="1"/>
  <c r="CV82" i="1"/>
  <c r="EI82" i="1"/>
  <c r="CV83" i="1"/>
  <c r="EI83" i="1"/>
  <c r="CV84" i="1"/>
  <c r="EI84" i="1"/>
  <c r="CV85" i="1"/>
  <c r="EI85" i="1"/>
  <c r="CV86" i="1"/>
  <c r="EI86" i="1"/>
  <c r="CV87" i="1"/>
  <c r="EI87" i="1"/>
  <c r="CV88" i="1"/>
  <c r="EI88" i="1"/>
  <c r="CV89" i="1"/>
  <c r="EI89" i="1"/>
  <c r="CV90" i="1"/>
  <c r="EI90" i="1"/>
  <c r="CV91" i="1"/>
  <c r="EI91" i="1"/>
  <c r="CV92" i="1"/>
  <c r="EI92" i="1"/>
  <c r="CV93" i="1"/>
  <c r="EI93" i="1"/>
  <c r="CV94" i="1"/>
  <c r="EI94" i="1"/>
  <c r="CV95" i="1"/>
  <c r="EI95" i="1"/>
  <c r="CV96" i="1"/>
  <c r="EI96" i="1"/>
  <c r="CV97" i="1"/>
  <c r="EI97" i="1"/>
  <c r="CV98" i="1"/>
  <c r="EI98" i="1"/>
  <c r="CV99" i="1"/>
  <c r="EI99" i="1"/>
  <c r="CV100" i="1"/>
  <c r="EI100" i="1"/>
  <c r="CV101" i="1"/>
  <c r="EI101" i="1"/>
  <c r="CV102" i="1"/>
  <c r="EI102" i="1"/>
  <c r="CV103" i="1"/>
  <c r="EI103" i="1"/>
  <c r="CV104" i="1"/>
  <c r="EI104" i="1"/>
  <c r="CV105" i="1"/>
  <c r="EI105" i="1"/>
  <c r="CV106" i="1"/>
  <c r="EI106" i="1"/>
  <c r="CV107" i="1"/>
  <c r="EI107" i="1"/>
  <c r="CV108" i="1"/>
  <c r="EI108" i="1"/>
  <c r="CV109" i="1"/>
  <c r="EI109" i="1"/>
  <c r="CV110" i="1"/>
  <c r="EI110" i="1"/>
  <c r="EI11" i="1"/>
  <c r="CV9" i="1"/>
  <c r="EI9" i="1"/>
  <c r="EK9" i="1"/>
  <c r="EL9" i="1"/>
  <c r="EM9" i="1"/>
  <c r="EN9" i="1"/>
  <c r="ER9" i="1"/>
  <c r="ES9" i="1"/>
  <c r="GB9" i="1"/>
  <c r="B77" i="1" l="1"/>
  <c r="B96" i="1"/>
  <c r="B90" i="1"/>
  <c r="B59" i="1"/>
  <c r="B43" i="1"/>
  <c r="B38" i="1"/>
  <c r="B27" i="1"/>
  <c r="B105" i="1"/>
  <c r="B100" i="1"/>
  <c r="B93" i="1"/>
  <c r="B91" i="1"/>
  <c r="B79" i="1"/>
  <c r="B68" i="1"/>
  <c r="B28" i="1"/>
  <c r="B26" i="1"/>
  <c r="B18" i="1"/>
  <c r="B15" i="1"/>
  <c r="B108" i="1"/>
  <c r="B57" i="1"/>
  <c r="B44" i="1"/>
  <c r="B35" i="1"/>
  <c r="B22" i="1"/>
  <c r="B106" i="1"/>
  <c r="B76" i="1"/>
  <c r="B61" i="1"/>
  <c r="B86" i="1"/>
  <c r="B85" i="1"/>
  <c r="B110" i="1"/>
  <c r="B78" i="1"/>
  <c r="B74" i="1"/>
  <c r="B69" i="1"/>
  <c r="B67" i="1"/>
  <c r="B52" i="1"/>
  <c r="B49" i="1"/>
  <c r="B37" i="1"/>
  <c r="B34" i="1"/>
  <c r="B24" i="1"/>
  <c r="B21" i="1"/>
  <c r="B17" i="1"/>
  <c r="B16" i="1"/>
  <c r="B13" i="1"/>
  <c r="B107" i="1"/>
  <c r="B99" i="1"/>
  <c r="B95" i="1"/>
  <c r="B109" i="1"/>
  <c r="B104" i="1"/>
  <c r="B103" i="1"/>
  <c r="B101" i="1"/>
  <c r="B98" i="1"/>
  <c r="B97" i="1"/>
  <c r="B94" i="1"/>
  <c r="B89" i="1"/>
  <c r="B87" i="1"/>
  <c r="B84" i="1"/>
  <c r="B83" i="1"/>
  <c r="B82" i="1"/>
  <c r="B81" i="1"/>
  <c r="B75" i="1"/>
  <c r="B73" i="1"/>
  <c r="B72" i="1"/>
  <c r="B71" i="1"/>
  <c r="B70" i="1"/>
  <c r="B65" i="1"/>
  <c r="B64" i="1"/>
  <c r="B63" i="1"/>
  <c r="B62" i="1"/>
  <c r="B58" i="1"/>
  <c r="B55" i="1"/>
  <c r="B54" i="1"/>
  <c r="B53" i="1"/>
  <c r="B51" i="1"/>
  <c r="B50" i="1"/>
  <c r="B48" i="1"/>
  <c r="B47" i="1"/>
  <c r="B46" i="1"/>
  <c r="B45" i="1"/>
  <c r="B42" i="1"/>
  <c r="B41" i="1"/>
  <c r="B40" i="1"/>
  <c r="B39" i="1"/>
  <c r="B36" i="1"/>
  <c r="B33" i="1"/>
  <c r="B31" i="1"/>
  <c r="B30" i="1"/>
  <c r="B29" i="1"/>
  <c r="B25" i="1"/>
  <c r="B23" i="1"/>
  <c r="B20" i="1"/>
  <c r="B19" i="1"/>
  <c r="B14" i="1"/>
  <c r="B12" i="1"/>
  <c r="B102" i="1"/>
  <c r="B92" i="1"/>
  <c r="B88" i="1"/>
  <c r="B80" i="1"/>
  <c r="B66" i="1"/>
  <c r="B60" i="1"/>
  <c r="B56" i="1"/>
  <c r="B32" i="1"/>
  <c r="B11" i="1"/>
  <c r="D3" i="1" l="1"/>
  <c r="K5" i="6" s="1"/>
  <c r="G3" i="1" s="1"/>
  <c r="CK11" i="1" l="1"/>
  <c r="J3" i="1" s="1"/>
</calcChain>
</file>

<file path=xl/sharedStrings.xml><?xml version="1.0" encoding="utf-8"?>
<sst xmlns="http://schemas.openxmlformats.org/spreadsheetml/2006/main" count="423" uniqueCount="143">
  <si>
    <t>Line No.</t>
  </si>
  <si>
    <t>Action</t>
  </si>
  <si>
    <t>Number of Columns</t>
  </si>
  <si>
    <t>aaaaaa</t>
  </si>
  <si>
    <t>Status</t>
  </si>
  <si>
    <t>Do not change this column's width.  Entries below force row height to be at least 2 lines</t>
  </si>
  <si>
    <t>The cells below provide an explanation for "Errors".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</si>
  <si>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</si>
  <si>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</si>
  <si>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</si>
  <si>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</si>
  <si>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</si>
  <si>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Certification Sheet</t>
  </si>
  <si>
    <t>Overall Status of Template</t>
  </si>
  <si>
    <t>aaaaaaaaaaaaaaaaa</t>
  </si>
  <si>
    <t>Submitter</t>
  </si>
  <si>
    <t>Cooling Capacity (Btu/h)</t>
  </si>
  <si>
    <t>Paperwork Reduction Act Statement</t>
  </si>
  <si>
    <t>OMB Burden Disclosure Statement</t>
  </si>
  <si>
    <t>Individual Model Number Covered by Basic Model (Outdoor Unit)</t>
  </si>
  <si>
    <t>The following is a description of each product group code:</t>
  </si>
  <si>
    <t>Product Group Code</t>
  </si>
  <si>
    <t>Product Group Code Description</t>
  </si>
  <si>
    <t>Multi-Split, Multi-Circuit, and Multi-Head Mini-Split Heat Pump Combinations other than SDHV and Space Constrained Combinations</t>
  </si>
  <si>
    <t>Multi-Split, Multi-Circuit, or Multi-Head Mini-Split Small-duct, high velocity (SDHV) Air Conditioner Combinations</t>
  </si>
  <si>
    <t>Multi-Split, Multi-Circuit, or Multi-Head Mini-Split Small-duct, high velocity (SDHV) Heat Pump Combinations</t>
  </si>
  <si>
    <t>Multi-Split, Multi-Circuit, or Multi-Head Mini-Split Space Constrained Air Conditioner Combinations</t>
  </si>
  <si>
    <t>Multi-Split, Multi-Circuit, or Multi-Head Mini-Split Space Constrained Heat Pump Combinations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</si>
  <si>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</si>
  <si>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</si>
  <si>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</si>
  <si>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</si>
  <si>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</si>
  <si>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</si>
  <si>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</si>
  <si>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</si>
  <si>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</si>
  <si>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</si>
  <si>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</si>
  <si>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</si>
  <si>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</si>
  <si>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</si>
  <si>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</si>
  <si>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</si>
  <si>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</si>
  <si>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The cells below will not be changeable or visible in the final version, but show the ability to modify template easily for additional product group codes for changes in required factors.</t>
  </si>
  <si>
    <t>Number of Product Group Codes</t>
  </si>
  <si>
    <t>Basic Model Number (Number Unique to the Basic Model)</t>
  </si>
  <si>
    <t>Indoor Unit 1</t>
  </si>
  <si>
    <t>Air Mover 5, If Applicable</t>
  </si>
  <si>
    <t>Indoor Unit 5, If Applicable</t>
  </si>
  <si>
    <t>Air Mover 4, If Applicable</t>
  </si>
  <si>
    <t>Indoor Unit 4, If Applicable</t>
  </si>
  <si>
    <t>Air Mover 3, If Applicable</t>
  </si>
  <si>
    <t>Indoor Unit 3, If Applicable</t>
  </si>
  <si>
    <t>Air Mover 2, If Applicable</t>
  </si>
  <si>
    <t>Indoor Unit 2, If Applicable</t>
  </si>
  <si>
    <t>Manufacturer</t>
  </si>
  <si>
    <t>Individual Model Number</t>
  </si>
  <si>
    <t>Air Mover 1, If Applicable</t>
  </si>
  <si>
    <t>Manufacturer (Outdoor Unit)</t>
  </si>
  <si>
    <t>All Refrigerant Types Acceptable for Use with this Rated Combination (Optional)</t>
  </si>
  <si>
    <t>For Heat Pumps Only, Heating Capacity (Btu/h), Optional</t>
  </si>
  <si>
    <t>Number of Indoor Units Tested with the Outdoor Unit</t>
  </si>
  <si>
    <t xml:space="preserve">Is the Average Off Mode Power Consumption Based on the Use of an AEDM?  </t>
  </si>
  <si>
    <t>Name of AEDM for Average Off Mode Power Consumption, If Applicable</t>
  </si>
  <si>
    <t xml:space="preserve">Is the Average Off Mode Power Consumption Rating Based on Testing of This Combination? </t>
  </si>
  <si>
    <t>Average Off Mode Power Consumption (Watts)</t>
  </si>
  <si>
    <t>Can this Basic Model be Sold in the Southwest (AZ, CA, NV, NM)?</t>
  </si>
  <si>
    <t>Brand Name (Outdoor Unit)</t>
  </si>
  <si>
    <t>Brand(s)</t>
  </si>
  <si>
    <t>Brand</t>
  </si>
  <si>
    <t>If you are resubmitting a specific combination, you must enter data for the Indoor Units and Air Movers in the exact same order as in the original submission</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</si>
  <si>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</si>
  <si>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</si>
  <si>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</si>
  <si>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</si>
  <si>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</si>
  <si>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</si>
  <si>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Multi-Split, Multi-Circuit, and Multi-Head Mini-Split Air Conditioner Combinations other than SDHV and Space Constrained Combinations with certified cooling capacities less than 45,000 Btu/hr</t>
  </si>
  <si>
    <t>Multi-Split, Multi-Circuit, and Multi-Head Mini-Split Air Conditioner Combinations other than SDHV and Space Constrained Combinations with certified cooling capacities greater than or equal to 45,000 Btu/hr</t>
  </si>
  <si>
    <t>Sample Size For SEER2</t>
  </si>
  <si>
    <t>Multi-Split System Central Air Conditioners and Heat Pumps, Appendix M1</t>
  </si>
  <si>
    <t>Seasonal Energy Efficiency Ratio 2 (SEER2) in Btu/W-h</t>
  </si>
  <si>
    <t>Type of Air Conditioner or Heat Pump Associated with the Minimum External Static Pressure Used in Testing or Rating Status</t>
  </si>
  <si>
    <t>For Heat Pumps only, Sample Size For HSPF2</t>
  </si>
  <si>
    <t>For Heat Pumps Only, Heating Seasonal Performance Factor 2 (HSPF2) in Btu/W-h</t>
  </si>
  <si>
    <t>Sample Size For EER2, If Applicable</t>
  </si>
  <si>
    <t>Energy Efficiency Ratio 2 (EER2) in Btu/W-h, If Applicable</t>
  </si>
  <si>
    <t>Can this Basic Model be Sold in the Southeast (AL, AR, DE, FL, GA, HI, KY, LA, MD, MS, NC, OK, SC, TN, TX, VA, DC, PR, US Territories)?</t>
  </si>
  <si>
    <t>Complete the Cells Below Only for Variable Speed Equipment</t>
  </si>
  <si>
    <t>Total Cooling Full Load Air Volume Rate (SCFM)</t>
  </si>
  <si>
    <t>Compressor Frequency Set Point for Cooling Full Speed Compressor Operation in A2 Test (Hz)</t>
  </si>
  <si>
    <t>Compressor Frequency Set Point for Cooling Full Speed Compressor Operation in B2 Test (Hz)</t>
  </si>
  <si>
    <t>Compressor Frequency Set Point for Cooling Intermediate Speed Compressor Operation in Ev Test (Hz)</t>
  </si>
  <si>
    <t>Compressor Frequency Set Point for Cooling Minimum Speed Compressor Operation in B1 Test (Hz)</t>
  </si>
  <si>
    <t>Compressor Frequency Set Point for Cooling Minimum Speed Compressor Operation in F1 Test (Hz)</t>
  </si>
  <si>
    <t>LOW</t>
  </si>
  <si>
    <t>MID</t>
  </si>
  <si>
    <t>MID, CM, or WM</t>
  </si>
  <si>
    <t>N</t>
  </si>
  <si>
    <t>CON</t>
  </si>
  <si>
    <t>No entry allowed</t>
  </si>
  <si>
    <t>SDHV</t>
  </si>
  <si>
    <t>SC</t>
  </si>
  <si>
    <t>DOE F 220.90</t>
  </si>
  <si>
    <t>PGC 1, 2 or 3 Allowed</t>
  </si>
  <si>
    <t>PGC 4 or 5 Allowed</t>
  </si>
  <si>
    <t>PGC 6 or 7 Allowed</t>
  </si>
  <si>
    <t>Allowable Indoor Unit Type Combinations
If you are certifying all combinations based on the required tested combination, the combination can only consist of one indoor unit type (i.e. all indoor units must be the same type).</t>
  </si>
  <si>
    <t>Allowable Entries in "Type of Air Conditioner or Heat Pump Associated with the Minimum External Static Pressure Used in Testing or Rating" Column
Only one entry is allowed and should be for the type with the higher static pressure of the Indoor Unit types. If you are certifying all combinations based on the required tested combination, the allowable entries are the same as those outlined for non-mixed combinations below.</t>
  </si>
  <si>
    <t>Type
(See the Product Group Codes tab for the allowable combinations of Indoor Unit Type, Product Group Code, and Type of AC or HP Associated with the Minimum External Static Pressure Used in Testing or Rating)</t>
  </si>
  <si>
    <t>TypeType
(See the Product Group Codes tab for the allowable combinations of Indoor Unit Type, Product Group Code, and Type of AC or HP Associated with the Minimum External Static Pressure Used in Testing or Rating)</t>
  </si>
  <si>
    <t>Product Group Code
(See the Product Group Codes tab for the allowable combinations of Indoor Unit Type, Product Group Code, and Type of AC or HP Associated with the Minimum External Static Pressure Used in Testing or Rating)</t>
  </si>
  <si>
    <t>Type Status</t>
  </si>
  <si>
    <t>Product Group Code Status</t>
  </si>
  <si>
    <t>Entry Ok for:
Type of Air Conditioner or Heat Pump Associated with the Minimum External Static Pressure Used in Testing or Rating</t>
  </si>
  <si>
    <t>Type of Air Conditioner or Heat Pump Associated with the Minimum External Static Pressure Used in Testing or Rating
(See the Product Group Codes tab for the allowable combinations of Indoor Unit Type, Product Group Code, and Entries in this Column)</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</si>
  <si>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</si>
  <si>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</si>
  <si>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Status of CEE Data</t>
  </si>
  <si>
    <t>Energy Efficiency Ratio 2 (EER2) in Btu/W-h</t>
  </si>
  <si>
    <t>AHRI Certified Reference Number (if Applicable)</t>
  </si>
  <si>
    <t>The cells below provide an explanation for "Errors" in the CEE Data Section.</t>
  </si>
  <si>
    <t>Entries in DOE Reporting Section</t>
  </si>
  <si>
    <t>Status of CEE Data Section</t>
  </si>
  <si>
    <t>Overall Status
of Template</t>
  </si>
  <si>
    <t>Status of This
Input Sheet</t>
  </si>
  <si>
    <t>Indicates status of columns and information related to DOE reporting requirements.</t>
  </si>
  <si>
    <t>Complete if seeking Consortium for Energy Efficiency (CEE) qualification for any listed basic models under the applicable CEE product specification. (Optional, but all applicable columns must be completed if any are completed.)</t>
  </si>
  <si>
    <t>The maximum number of indoor units available for each basic model in this template is 5.  If a basic model has more than 5 indoor units, please contact us at: 
https://www.regulations.doe.gov/ccms/contact-us.</t>
  </si>
  <si>
    <t>Version 5.6</t>
  </si>
  <si>
    <t>OMB Control Number:  1910-1400 (Expiration Date:  September 30, 2024)
OMB Control Number:  3084-0069 (Expiration Date:  April 30, 2027)</t>
  </si>
  <si>
    <t>OMB Control Number:  3084-0069 (Expiration Date:  April 30, 2027)</t>
  </si>
  <si>
    <t>Complete if any listed heat pump basic models meet the Consortium for Energy Efficiency (CEE) advanced tier product specifications. (Optional, but all applicable CEE columns must be completed if any are completed, including those to the left.)</t>
  </si>
  <si>
    <t>Indicates status of CEE qualification reporting columns (columns CL through CT). Reporting this information has no impact on DOE reporting requirements.</t>
  </si>
  <si>
    <t>Is the Basic Model Compliant with AHRI 1380?</t>
  </si>
  <si>
    <t>Coefficient of Performance (COP) at 5°F, if Applicable</t>
  </si>
  <si>
    <t>Capacity Ratio at 5°F/47°F, if Applicable</t>
  </si>
  <si>
    <t>Heating Seasonal Performance Factor 2 (HSPF2 Region V) in Btu/W-h</t>
  </si>
  <si>
    <t>Compressor Cut-In Temperature (Degrees F)</t>
  </si>
  <si>
    <t>Compressor Cut-Out Temperature (Degrees F)</t>
  </si>
  <si>
    <t>Minimum Number of Stages for OEM-Approved Electric Resistance Heat Kits, or Minimum Electric Resistance Heat Stages of Allowed Thermostat Controls, Whichever is Less (Enter "None" if No Electric Resistance Heat)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</si>
</sst>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3">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sz val="11"/>
      <color theme="1"/>
      <name val="Calibri"/>
      <family val="2"/>
      <scheme val="minor"/>
    </font>
    <font>
      <sz val="11"/>
      <name val="Calibri"/>
      <family val="2"/>
      <scheme val="minor"/>
    </font>
    <font>
      <sz val="11"/>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s>
  <borders count="6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n">
        <color indexed="64"/>
      </right>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ck">
        <color indexed="12"/>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style="thick">
        <color indexed="12"/>
      </right>
      <top/>
      <bottom style="thin">
        <color indexed="64"/>
      </bottom>
      <diagonal/>
    </border>
    <border>
      <left style="medium">
        <color indexed="64"/>
      </left>
      <right style="medium">
        <color indexed="64"/>
      </right>
      <top/>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ck">
        <color indexed="12"/>
      </bottom>
      <diagonal/>
    </border>
    <border>
      <left style="thin">
        <color indexed="64"/>
      </left>
      <right style="medium">
        <color indexed="64"/>
      </right>
      <top/>
      <bottom style="thick">
        <color indexed="12"/>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308">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16" fillId="0" borderId="0" xfId="1" applyFont="1" applyBorder="1" applyAlignment="1" applyProtection="1">
      <alignment horizontal="left" vertical="center"/>
      <protection hidden="1"/>
    </xf>
    <xf numFmtId="0" fontId="16"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6" fillId="7" borderId="11"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3" fillId="0" borderId="0" xfId="0" applyFont="1" applyProtection="1">
      <protection hidden="1"/>
    </xf>
    <xf numFmtId="0" fontId="9" fillId="0" borderId="0" xfId="0" applyFont="1" applyAlignment="1" applyProtection="1">
      <alignment horizontal="center" vertical="center" wrapText="1"/>
      <protection hidden="1"/>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17" xfId="2" applyFont="1" applyBorder="1" applyAlignment="1" applyProtection="1">
      <alignment horizontal="left" vertical="center"/>
      <protection hidden="1"/>
    </xf>
    <xf numFmtId="0" fontId="21"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1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1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1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1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19"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1"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19" xfId="2" applyFont="1" applyBorder="1" applyAlignment="1" applyProtection="1">
      <alignment horizontal="left" vertical="center"/>
      <protection hidden="1"/>
    </xf>
    <xf numFmtId="0" fontId="17" fillId="0" borderId="20" xfId="2" applyFont="1" applyBorder="1" applyAlignment="1" applyProtection="1">
      <alignment horizontal="left" vertical="center"/>
      <protection hidden="1"/>
    </xf>
    <xf numFmtId="0" fontId="17" fillId="0" borderId="12" xfId="2" applyFont="1" applyBorder="1" applyAlignment="1" applyProtection="1">
      <alignment horizontal="left" vertical="center"/>
      <protection hidden="1"/>
    </xf>
    <xf numFmtId="0" fontId="17" fillId="0" borderId="21"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4" fillId="0" borderId="9" xfId="2" applyBorder="1" applyAlignment="1" applyProtection="1">
      <alignment horizontal="left" vertical="center"/>
      <protection hidden="1"/>
    </xf>
    <xf numFmtId="0" fontId="17" fillId="0" borderId="9" xfId="2" applyFont="1" applyBorder="1" applyAlignment="1" applyProtection="1">
      <alignment horizontal="center"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Alignment="1" applyProtection="1">
      <alignment vertical="center" wrapText="1"/>
      <protection hidden="1"/>
    </xf>
    <xf numFmtId="0" fontId="5" fillId="0" borderId="0" xfId="0" applyFont="1" applyProtection="1">
      <protection hidden="1"/>
    </xf>
    <xf numFmtId="0" fontId="7" fillId="0" borderId="0" xfId="0" applyFont="1" applyProtection="1">
      <protection hidden="1"/>
    </xf>
    <xf numFmtId="0" fontId="6" fillId="0" borderId="25"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5" xfId="0" applyFont="1" applyBorder="1" applyAlignment="1" applyProtection="1">
      <alignment vertical="center"/>
      <protection hidden="1"/>
    </xf>
    <xf numFmtId="0" fontId="11" fillId="0" borderId="6" xfId="0" applyFont="1" applyBorder="1" applyAlignment="1" applyProtection="1">
      <alignment wrapText="1"/>
      <protection hidden="1"/>
    </xf>
    <xf numFmtId="0" fontId="5" fillId="0" borderId="0" xfId="0" applyFont="1" applyAlignment="1" applyProtection="1">
      <alignment horizontal="center"/>
      <protection hidden="1"/>
    </xf>
    <xf numFmtId="0" fontId="4" fillId="7" borderId="2" xfId="0" applyFont="1" applyFill="1" applyBorder="1" applyAlignment="1" applyProtection="1">
      <alignment horizontal="center" vertical="center" wrapText="1"/>
      <protection hidden="1"/>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29" fillId="0" borderId="0" xfId="0" applyFont="1" applyAlignment="1">
      <alignment horizontal="left" vertical="center"/>
    </xf>
    <xf numFmtId="0" fontId="29" fillId="0" borderId="0" xfId="0" applyFont="1" applyAlignment="1">
      <alignment horizontal="left" vertical="center" indent="1"/>
    </xf>
    <xf numFmtId="0" fontId="26" fillId="0" borderId="0" xfId="0" applyFont="1" applyAlignment="1">
      <alignment horizontal="left" vertical="center"/>
    </xf>
    <xf numFmtId="0" fontId="23" fillId="0" borderId="0" xfId="0" applyFont="1" applyAlignment="1" applyProtection="1">
      <alignment horizontal="center"/>
      <protection hidden="1"/>
    </xf>
    <xf numFmtId="0" fontId="5" fillId="0" borderId="13"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9" borderId="2" xfId="0" applyFont="1" applyFill="1" applyBorder="1" applyAlignment="1" applyProtection="1">
      <alignment horizontal="center" vertical="center" wrapText="1"/>
      <protection hidden="1"/>
    </xf>
    <xf numFmtId="0" fontId="4" fillId="9" borderId="0" xfId="0" applyFont="1" applyFill="1" applyAlignment="1" applyProtection="1">
      <alignment horizontal="center" vertical="center" wrapText="1"/>
      <protection hidden="1"/>
    </xf>
    <xf numFmtId="0" fontId="5" fillId="9" borderId="7" xfId="0" applyFont="1" applyFill="1" applyBorder="1" applyAlignment="1" applyProtection="1">
      <alignment horizontal="center" vertical="center" wrapText="1"/>
      <protection hidden="1"/>
    </xf>
    <xf numFmtId="0" fontId="4" fillId="9" borderId="0" xfId="0" applyFont="1" applyFill="1" applyAlignment="1" applyProtection="1">
      <alignment horizontal="center" vertical="center"/>
      <protection hidden="1"/>
    </xf>
    <xf numFmtId="0" fontId="5" fillId="0" borderId="0" xfId="0" applyFont="1" applyAlignment="1" applyProtection="1">
      <alignment horizont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hidden="1"/>
    </xf>
    <xf numFmtId="0" fontId="30" fillId="0" borderId="13" xfId="0" applyFont="1" applyBorder="1" applyAlignment="1">
      <alignment horizontal="center" vertical="center" wrapText="1"/>
    </xf>
    <xf numFmtId="0" fontId="0" fillId="0" borderId="38" xfId="0" applyBorder="1" applyAlignment="1">
      <alignment horizontal="center"/>
    </xf>
    <xf numFmtId="0" fontId="0" fillId="0" borderId="2" xfId="0" applyBorder="1" applyAlignment="1">
      <alignment horizontal="center"/>
    </xf>
    <xf numFmtId="0" fontId="0" fillId="0" borderId="40" xfId="0"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0" fontId="0" fillId="0" borderId="14" xfId="0" applyBorder="1" applyAlignment="1">
      <alignment horizontal="center"/>
    </xf>
    <xf numFmtId="0" fontId="0" fillId="0" borderId="47" xfId="0" applyBorder="1" applyAlignment="1">
      <alignment horizontal="center"/>
    </xf>
    <xf numFmtId="0" fontId="0" fillId="0" borderId="0" xfId="0" applyAlignment="1">
      <alignment wrapText="1"/>
    </xf>
    <xf numFmtId="0" fontId="30" fillId="0" borderId="0" xfId="0" applyFont="1"/>
    <xf numFmtId="0" fontId="4" fillId="0" borderId="2" xfId="0" applyFont="1" applyBorder="1" applyAlignment="1" applyProtection="1">
      <alignment vertical="center"/>
      <protection hidden="1"/>
    </xf>
    <xf numFmtId="14" fontId="4" fillId="0" borderId="0" xfId="0" applyNumberFormat="1" applyFont="1" applyAlignment="1" applyProtection="1">
      <alignment horizontal="center"/>
      <protection hidden="1"/>
    </xf>
    <xf numFmtId="0" fontId="4" fillId="0" borderId="0" xfId="0" quotePrefix="1" applyFont="1" applyAlignment="1" applyProtection="1">
      <alignment horizontal="center"/>
      <protection hidden="1"/>
    </xf>
    <xf numFmtId="0" fontId="4" fillId="0" borderId="0" xfId="0" quotePrefix="1" applyFont="1" applyAlignment="1" applyProtection="1">
      <alignment horizontal="center" wrapText="1"/>
      <protection hidden="1"/>
    </xf>
    <xf numFmtId="0" fontId="28" fillId="0" borderId="6" xfId="1" applyFont="1" applyFill="1" applyBorder="1" applyAlignment="1" applyProtection="1">
      <alignment vertical="center"/>
      <protection hidden="1"/>
    </xf>
    <xf numFmtId="0" fontId="7" fillId="0" borderId="0" xfId="0" applyFont="1" applyAlignment="1" applyProtection="1">
      <alignment vertical="center"/>
      <protection hidden="1"/>
    </xf>
    <xf numFmtId="0" fontId="7" fillId="0" borderId="19" xfId="0" applyFont="1" applyBorder="1" applyAlignment="1" applyProtection="1">
      <alignment vertical="center"/>
      <protection hidden="1"/>
    </xf>
    <xf numFmtId="0" fontId="4" fillId="0" borderId="6" xfId="0" applyFont="1" applyBorder="1" applyAlignment="1" applyProtection="1">
      <alignment horizontal="center"/>
      <protection hidden="1"/>
    </xf>
    <xf numFmtId="0" fontId="6" fillId="0" borderId="0" xfId="0" applyFont="1" applyAlignment="1" applyProtection="1">
      <alignment vertical="center"/>
      <protection hidden="1"/>
    </xf>
    <xf numFmtId="49" fontId="4" fillId="0" borderId="0" xfId="0" applyNumberFormat="1" applyFont="1" applyProtection="1">
      <protection hidden="1"/>
    </xf>
    <xf numFmtId="0" fontId="4" fillId="7" borderId="30"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31"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32"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protection hidden="1"/>
    </xf>
    <xf numFmtId="0" fontId="4" fillId="2" borderId="2" xfId="0" quotePrefix="1" applyFont="1" applyFill="1" applyBorder="1" applyAlignment="1" applyProtection="1">
      <alignment horizontal="center" vertical="center" wrapText="1"/>
      <protection hidden="1"/>
    </xf>
    <xf numFmtId="0" fontId="5" fillId="0" borderId="20" xfId="0" applyFont="1" applyBorder="1" applyAlignment="1" applyProtection="1">
      <alignment horizontal="right" wrapText="1"/>
      <protection hidden="1"/>
    </xf>
    <xf numFmtId="0" fontId="1" fillId="4" borderId="12" xfId="0" applyFont="1" applyFill="1" applyBorder="1" applyAlignment="1" applyProtection="1">
      <alignment horizontal="center" vertical="center"/>
      <protection hidden="1"/>
    </xf>
    <xf numFmtId="0" fontId="1" fillId="4" borderId="21" xfId="0" applyFont="1" applyFill="1" applyBorder="1" applyAlignment="1" applyProtection="1">
      <alignment horizontal="center" vertical="center"/>
      <protection hidden="1"/>
    </xf>
    <xf numFmtId="0" fontId="1" fillId="0" borderId="50" xfId="0" applyFont="1" applyBorder="1" applyAlignment="1" applyProtection="1">
      <alignment vertical="center"/>
      <protection hidden="1"/>
    </xf>
    <xf numFmtId="0" fontId="11" fillId="0" borderId="0" xfId="0" applyFont="1" applyAlignment="1" applyProtection="1">
      <alignment vertical="center" wrapText="1"/>
      <protection hidden="1"/>
    </xf>
    <xf numFmtId="0" fontId="11" fillId="0" borderId="9"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9" fillId="0" borderId="0" xfId="0" applyFont="1" applyFill="1" applyBorder="1" applyAlignment="1" applyProtection="1">
      <alignment vertical="center" wrapText="1"/>
      <protection hidden="1"/>
    </xf>
    <xf numFmtId="0" fontId="4" fillId="2" borderId="24" xfId="0" quotePrefix="1" applyFont="1" applyFill="1" applyBorder="1" applyAlignment="1" applyProtection="1">
      <alignment horizontal="center" vertical="center" wrapText="1"/>
      <protection hidden="1"/>
    </xf>
    <xf numFmtId="0" fontId="4" fillId="2" borderId="59" xfId="0" quotePrefix="1" applyFont="1" applyFill="1" applyBorder="1" applyAlignment="1" applyProtection="1">
      <alignment horizontal="center" vertical="center" wrapText="1"/>
      <protection hidden="1"/>
    </xf>
    <xf numFmtId="0" fontId="4" fillId="7" borderId="26" xfId="0" applyNumberFormat="1" applyFont="1" applyFill="1" applyBorder="1" applyAlignment="1" applyProtection="1">
      <alignment horizontal="center" vertical="center" wrapText="1"/>
      <protection locked="0"/>
    </xf>
    <xf numFmtId="0" fontId="4" fillId="7" borderId="27" xfId="0" applyNumberFormat="1" applyFont="1" applyFill="1" applyBorder="1" applyAlignment="1" applyProtection="1">
      <alignment horizontal="center" vertical="center" wrapText="1"/>
      <protection locked="0"/>
    </xf>
    <xf numFmtId="0" fontId="4" fillId="7" borderId="28" xfId="0" applyNumberFormat="1" applyFont="1" applyFill="1" applyBorder="1" applyAlignment="1" applyProtection="1">
      <alignment horizontal="center" vertical="center" wrapText="1"/>
      <protection locked="0"/>
    </xf>
    <xf numFmtId="49" fontId="4" fillId="7" borderId="51" xfId="0" applyNumberFormat="1" applyFont="1" applyFill="1" applyBorder="1" applyAlignment="1" applyProtection="1">
      <alignment horizontal="center" vertical="center" wrapText="1"/>
      <protection locked="0"/>
    </xf>
    <xf numFmtId="49" fontId="4" fillId="7" borderId="52" xfId="0" applyNumberFormat="1" applyFont="1" applyFill="1" applyBorder="1" applyAlignment="1" applyProtection="1">
      <alignment horizontal="center" vertical="center" wrapText="1"/>
      <protection locked="0"/>
    </xf>
    <xf numFmtId="49" fontId="4" fillId="7" borderId="53" xfId="0" applyNumberFormat="1" applyFont="1" applyFill="1" applyBorder="1" applyAlignment="1" applyProtection="1">
      <alignment horizontal="center" vertical="center" wrapText="1"/>
      <protection locked="0"/>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19" xfId="2" applyFont="1" applyBorder="1" applyAlignment="1" applyProtection="1">
      <alignment horizontal="right" vertical="center"/>
      <protection hidden="1"/>
    </xf>
    <xf numFmtId="0" fontId="1" fillId="0" borderId="17" xfId="2" applyFont="1" applyBorder="1" applyAlignment="1" applyProtection="1">
      <alignment horizontal="center" vertical="center"/>
      <protection hidden="1"/>
    </xf>
    <xf numFmtId="0" fontId="1" fillId="0" borderId="18"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15"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6" xfId="2" applyFont="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26" fillId="0" borderId="0" xfId="0" applyFont="1" applyAlignment="1">
      <alignment horizontal="left" vertical="top" wrapText="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19"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19" xfId="2" applyFont="1" applyBorder="1" applyAlignment="1" applyProtection="1">
      <alignment horizontal="right" vertical="center" wrapText="1"/>
      <protection hidden="1"/>
    </xf>
    <xf numFmtId="0" fontId="17" fillId="0" borderId="6" xfId="2" applyFont="1" applyBorder="1" applyAlignment="1" applyProtection="1">
      <alignment horizontal="left" vertical="center" wrapText="1" indent="1"/>
      <protection hidden="1"/>
    </xf>
    <xf numFmtId="0" fontId="1" fillId="0" borderId="20" xfId="2" applyFont="1" applyBorder="1" applyAlignment="1" applyProtection="1">
      <alignment horizontal="center" vertical="top"/>
      <protection hidden="1"/>
    </xf>
    <xf numFmtId="0" fontId="1" fillId="0" borderId="21"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5" fillId="0" borderId="61" xfId="0" applyFont="1" applyFill="1" applyBorder="1" applyAlignment="1" applyProtection="1">
      <alignment horizontal="center" vertical="center" wrapText="1"/>
      <protection hidden="1"/>
    </xf>
    <xf numFmtId="0" fontId="5" fillId="0" borderId="62" xfId="0" applyFont="1" applyFill="1" applyBorder="1" applyAlignment="1" applyProtection="1">
      <alignment horizontal="center" vertical="center" wrapText="1"/>
      <protection hidden="1"/>
    </xf>
    <xf numFmtId="0" fontId="5" fillId="0" borderId="34" xfId="0" applyFont="1" applyFill="1" applyBorder="1" applyAlignment="1" applyProtection="1">
      <alignment horizontal="center" vertical="center" wrapText="1"/>
      <protection hidden="1"/>
    </xf>
    <xf numFmtId="0" fontId="5" fillId="0" borderId="60"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5" fillId="0" borderId="9"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12"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56" xfId="0" applyFont="1" applyFill="1" applyBorder="1" applyAlignment="1" applyProtection="1">
      <alignment horizontal="center" vertical="center" wrapText="1"/>
      <protection hidden="1"/>
    </xf>
    <xf numFmtId="0" fontId="5" fillId="0" borderId="58" xfId="0" applyFont="1" applyFill="1" applyBorder="1" applyAlignment="1" applyProtection="1">
      <alignment horizontal="center" vertical="center" wrapText="1"/>
      <protection hidden="1"/>
    </xf>
    <xf numFmtId="0" fontId="5" fillId="0" borderId="54" xfId="0" applyFont="1" applyFill="1" applyBorder="1" applyAlignment="1" applyProtection="1">
      <alignment horizontal="center" vertical="center" wrapText="1"/>
      <protection hidden="1"/>
    </xf>
    <xf numFmtId="0" fontId="5" fillId="0" borderId="57" xfId="0" applyFont="1" applyFill="1" applyBorder="1" applyAlignment="1" applyProtection="1">
      <alignment horizontal="center" vertical="center" wrapText="1"/>
      <protection hidden="1"/>
    </xf>
    <xf numFmtId="0" fontId="5" fillId="0" borderId="55"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5" fillId="0" borderId="0" xfId="0" applyFont="1" applyAlignment="1" applyProtection="1">
      <alignment horizontal="center" wrapText="1"/>
      <protection hidden="1"/>
    </xf>
    <xf numFmtId="0" fontId="5" fillId="0" borderId="13"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3"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5" fillId="0" borderId="22"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20" xfId="0" applyFont="1" applyBorder="1" applyAlignment="1" applyProtection="1">
      <alignment horizontal="right" wrapText="1"/>
      <protection hidden="1"/>
    </xf>
    <xf numFmtId="0" fontId="5" fillId="0" borderId="12" xfId="0" applyFont="1" applyBorder="1" applyAlignment="1" applyProtection="1">
      <alignment horizontal="right" wrapText="1"/>
      <protection hidden="1"/>
    </xf>
    <xf numFmtId="0" fontId="32" fillId="0" borderId="48" xfId="0" applyFont="1" applyBorder="1" applyAlignment="1">
      <alignment horizontal="left" vertical="center" wrapText="1" indent="1"/>
    </xf>
    <xf numFmtId="0" fontId="5" fillId="0" borderId="48" xfId="0" applyFont="1" applyBorder="1" applyAlignment="1">
      <alignment horizontal="left" vertical="center" wrapText="1" indent="1"/>
    </xf>
    <xf numFmtId="0" fontId="28" fillId="8" borderId="15" xfId="1" applyFont="1" applyFill="1" applyBorder="1" applyAlignment="1" applyProtection="1">
      <alignment horizontal="center" vertical="center" wrapText="1"/>
      <protection hidden="1"/>
    </xf>
    <xf numFmtId="0" fontId="28" fillId="8" borderId="10" xfId="1"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12" xfId="0" applyFont="1" applyBorder="1" applyAlignment="1" applyProtection="1">
      <alignment horizontal="right" vertical="center" wrapText="1"/>
      <protection hidden="1"/>
    </xf>
    <xf numFmtId="0" fontId="5" fillId="0" borderId="17" xfId="0" applyFont="1" applyBorder="1" applyAlignment="1" applyProtection="1">
      <alignment horizontal="center" vertical="top" wrapText="1"/>
      <protection hidden="1"/>
    </xf>
    <xf numFmtId="0" fontId="5" fillId="0" borderId="9" xfId="0" applyFont="1" applyBorder="1" applyAlignment="1" applyProtection="1">
      <alignment horizontal="center" vertical="top" wrapText="1"/>
      <protection hidden="1"/>
    </xf>
    <xf numFmtId="0" fontId="5" fillId="0" borderId="18" xfId="0" applyFont="1" applyBorder="1" applyAlignment="1" applyProtection="1">
      <alignment horizontal="center" vertical="top" wrapText="1"/>
      <protection hidden="1"/>
    </xf>
    <xf numFmtId="0" fontId="11" fillId="6" borderId="17"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1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20"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1" xfId="0" applyFont="1" applyFill="1" applyBorder="1" applyAlignment="1" applyProtection="1">
      <alignment horizontal="left" vertical="center" wrapText="1"/>
      <protection hidden="1"/>
    </xf>
    <xf numFmtId="0" fontId="5" fillId="0" borderId="15"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7" borderId="15" xfId="0" applyFont="1" applyFill="1" applyBorder="1" applyAlignment="1" applyProtection="1">
      <alignment horizontal="center" vertical="center" wrapText="1"/>
      <protection hidden="1"/>
    </xf>
    <xf numFmtId="0" fontId="5" fillId="7" borderId="10" xfId="0" applyFont="1" applyFill="1" applyBorder="1" applyAlignment="1" applyProtection="1">
      <alignment horizontal="center" vertical="center" wrapText="1"/>
      <protection hidden="1"/>
    </xf>
    <xf numFmtId="0" fontId="5" fillId="7" borderId="16" xfId="0" applyFont="1" applyFill="1" applyBorder="1" applyAlignment="1" applyProtection="1">
      <alignment horizontal="center" vertical="center" wrapText="1"/>
      <protection hidden="1"/>
    </xf>
    <xf numFmtId="0" fontId="0" fillId="0" borderId="39"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10" fillId="0" borderId="1" xfId="0" applyFont="1" applyBorder="1" applyAlignment="1">
      <alignment horizontal="left" vertical="center" wrapText="1" indent="1"/>
    </xf>
    <xf numFmtId="0" fontId="10" fillId="0" borderId="42" xfId="0" applyFont="1" applyBorder="1" applyAlignment="1">
      <alignment horizontal="left" vertical="center" wrapText="1" indent="1"/>
    </xf>
    <xf numFmtId="0" fontId="0" fillId="0" borderId="22" xfId="0" applyBorder="1" applyAlignment="1">
      <alignment horizontal="center"/>
    </xf>
    <xf numFmtId="0" fontId="0" fillId="0" borderId="24" xfId="0" applyBorder="1" applyAlignment="1">
      <alignment horizontal="center"/>
    </xf>
    <xf numFmtId="0" fontId="0" fillId="0" borderId="2"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31" fillId="0" borderId="39" xfId="0" applyFont="1" applyBorder="1" applyAlignment="1" applyProtection="1">
      <alignment horizontal="center" vertical="center"/>
      <protection hidden="1"/>
    </xf>
    <xf numFmtId="0" fontId="31" fillId="0" borderId="41" xfId="0" applyFont="1" applyBorder="1" applyAlignment="1" applyProtection="1">
      <alignment horizontal="center" vertical="center"/>
      <protection hidden="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0" fillId="0" borderId="36" xfId="0" applyBorder="1" applyAlignment="1" applyProtection="1">
      <alignment horizontal="center" vertical="center"/>
      <protection hidden="1"/>
    </xf>
    <xf numFmtId="0" fontId="10" fillId="0" borderId="37" xfId="0" applyFont="1" applyBorder="1" applyAlignment="1">
      <alignment horizontal="left" vertical="center" wrapText="1" indent="1"/>
    </xf>
    <xf numFmtId="0" fontId="0" fillId="0" borderId="37" xfId="0" applyBorder="1" applyAlignment="1">
      <alignment horizontal="center"/>
    </xf>
    <xf numFmtId="0" fontId="0" fillId="0" borderId="43" xfId="0" applyBorder="1" applyAlignment="1">
      <alignment horizontal="center"/>
    </xf>
  </cellXfs>
  <cellStyles count="4">
    <cellStyle name="Hyperlink" xfId="1" builtinId="8"/>
    <cellStyle name="Normal" xfId="0" builtinId="0"/>
    <cellStyle name="Normal 2" xfId="2"/>
    <cellStyle name="Normal 3" xfId="3"/>
  </cellStyles>
  <dxfs count="81">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condense val="0"/>
        <extend val="0"/>
        <color auto="1"/>
      </font>
      <fill>
        <patternFill>
          <bgColor rgb="FFFF0000"/>
        </patternFill>
      </fill>
    </dxf>
    <dxf>
      <font>
        <condense val="0"/>
        <extend val="0"/>
        <color auto="1"/>
      </font>
      <fill>
        <patternFill>
          <bgColor indexed="11"/>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cols>
    <col min="1" max="1" width="3.7109375" style="70" customWidth="1"/>
    <col min="2" max="2" width="12.28515625" style="45" customWidth="1"/>
    <col min="3" max="3" width="7.7109375" style="45" customWidth="1"/>
    <col min="4" max="4" width="33.7109375" style="45" customWidth="1"/>
    <col min="5" max="5" width="12.7109375" style="45" customWidth="1"/>
    <col min="6" max="6" width="3.7109375" style="45" customWidth="1"/>
    <col min="7" max="7" width="3.7109375" style="46" customWidth="1"/>
    <col min="8" max="8" width="12.28515625" style="45" customWidth="1"/>
    <col min="9" max="9" width="7.7109375" style="45" customWidth="1"/>
    <col min="10" max="10" width="33.7109375" style="45" customWidth="1"/>
    <col min="11" max="11" width="12.7109375" style="45" customWidth="1"/>
    <col min="12" max="12" width="3.7109375" style="45" customWidth="1"/>
    <col min="13" max="13" width="8.7109375" style="45" customWidth="1"/>
    <col min="14" max="14" width="13.42578125" style="45" hidden="1" customWidth="1"/>
    <col min="15" max="15" width="13.85546875" style="45" hidden="1" customWidth="1"/>
    <col min="16" max="16" width="9.140625" style="115" hidden="1" customWidth="1"/>
    <col min="17" max="17" width="12.7109375" style="45" bestFit="1" customWidth="1"/>
    <col min="18" max="16384" width="9.140625" style="45"/>
  </cols>
  <sheetData>
    <row r="1" spans="1:18" ht="26.1" customHeight="1">
      <c r="A1" s="202" t="s">
        <v>132</v>
      </c>
      <c r="B1" s="202"/>
      <c r="C1" s="202"/>
      <c r="D1" s="202"/>
      <c r="E1" s="202"/>
      <c r="F1" s="202"/>
      <c r="G1" s="202"/>
      <c r="H1" s="202"/>
      <c r="I1" s="202"/>
      <c r="J1" s="202"/>
      <c r="L1" s="47" t="s">
        <v>131</v>
      </c>
      <c r="P1" s="48">
        <v>13</v>
      </c>
    </row>
    <row r="2" spans="1:18" ht="17.100000000000001" customHeight="1">
      <c r="A2" s="49" t="s">
        <v>105</v>
      </c>
      <c r="J2" s="50"/>
      <c r="K2" s="51"/>
      <c r="N2" s="52" t="s">
        <v>28</v>
      </c>
      <c r="O2" s="52" t="s">
        <v>15</v>
      </c>
      <c r="P2" s="48">
        <v>17</v>
      </c>
    </row>
    <row r="3" spans="1:18" s="51" customFormat="1" ht="20.100000000000001" customHeight="1">
      <c r="A3" s="53" t="str">
        <f>D3</f>
        <v>Multi-Split System Central Air Conditioners and Heat Pumps, Appendix M1</v>
      </c>
      <c r="C3" s="54" t="s">
        <v>29</v>
      </c>
      <c r="D3" s="215" t="s">
        <v>82</v>
      </c>
      <c r="E3" s="215"/>
      <c r="F3" s="215"/>
      <c r="G3" s="215"/>
      <c r="H3" s="215"/>
      <c r="I3" s="215"/>
      <c r="J3" s="55" t="s">
        <v>12</v>
      </c>
      <c r="K3" s="21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6"/>
      <c r="M3" s="56"/>
      <c r="N3" s="46">
        <f>N11</f>
        <v>0</v>
      </c>
      <c r="O3" s="46">
        <f>N12</f>
        <v>0</v>
      </c>
      <c r="P3" s="48">
        <v>20</v>
      </c>
    </row>
    <row r="4" spans="1:18" s="51" customFormat="1" ht="9.9499999999999993" customHeight="1">
      <c r="A4" s="53" t="str">
        <f>RIGHT(L1,LEN(L1)-8)</f>
        <v>5.6</v>
      </c>
      <c r="B4" s="57"/>
      <c r="C4" s="57"/>
      <c r="D4" s="215"/>
      <c r="E4" s="215"/>
      <c r="F4" s="215"/>
      <c r="G4" s="215"/>
      <c r="H4" s="215"/>
      <c r="I4" s="215"/>
      <c r="M4" s="56"/>
      <c r="P4" s="48">
        <v>10</v>
      </c>
    </row>
    <row r="5" spans="1:18" s="51" customFormat="1" ht="20.100000000000001" customHeight="1">
      <c r="A5" s="58"/>
      <c r="D5" s="215"/>
      <c r="E5" s="215"/>
      <c r="F5" s="215"/>
      <c r="G5" s="215"/>
      <c r="H5" s="215"/>
      <c r="I5" s="215"/>
      <c r="J5" s="55" t="s">
        <v>13</v>
      </c>
      <c r="K5" s="197" t="str">
        <f>IF(OR(K3="Error",Input!D3="Error"),"Error",IF(OR(K3="No Data",Input!D3="No Data"),"No Data","OK"))</f>
        <v>No Data</v>
      </c>
      <c r="L5" s="197"/>
      <c r="M5" s="56"/>
      <c r="N5" s="46" t="str">
        <f>IF(N3=1,"U.S. Manufacturer",IF(N3=2,"Importer","No Type"))</f>
        <v>No Type</v>
      </c>
      <c r="O5" s="46" t="str">
        <f>IF(O3=1,IF(N3=1,"U.S. Manufacturer",IF(N3=2,"Importer","No Type")),IF(O3=2,"Third Party Representative","No Type"))</f>
        <v>No Type</v>
      </c>
      <c r="P5" s="48">
        <v>20</v>
      </c>
    </row>
    <row r="6" spans="1:18" s="51" customFormat="1" ht="20.100000000000001" customHeight="1">
      <c r="A6" s="58"/>
      <c r="D6" s="198" t="s">
        <v>30</v>
      </c>
      <c r="E6" s="198"/>
      <c r="F6" s="59"/>
      <c r="G6" s="59"/>
      <c r="H6" s="59"/>
      <c r="I6" s="59"/>
      <c r="J6" s="55"/>
      <c r="K6" s="60"/>
      <c r="L6" s="60"/>
      <c r="M6" s="56"/>
      <c r="N6" s="46"/>
      <c r="O6" s="46"/>
      <c r="P6" s="48">
        <v>20</v>
      </c>
    </row>
    <row r="7" spans="1:18" s="51" customFormat="1" ht="9.9499999999999993" customHeight="1" thickBot="1">
      <c r="A7" s="58"/>
      <c r="B7" s="57"/>
      <c r="C7" s="57"/>
      <c r="D7" s="57"/>
      <c r="E7" s="57"/>
      <c r="G7" s="46"/>
      <c r="H7" s="61"/>
      <c r="I7" s="61"/>
      <c r="J7" s="61"/>
      <c r="K7" s="61"/>
      <c r="L7" s="61"/>
      <c r="M7" s="61"/>
      <c r="N7" s="56"/>
      <c r="O7" s="56"/>
      <c r="P7" s="62">
        <v>10</v>
      </c>
      <c r="Q7" s="56"/>
    </row>
    <row r="8" spans="1:18" s="51" customFormat="1" ht="39.950000000000003" customHeight="1" thickBot="1">
      <c r="A8" s="199" t="s">
        <v>31</v>
      </c>
      <c r="B8" s="200"/>
      <c r="C8" s="200"/>
      <c r="D8" s="200"/>
      <c r="E8" s="200"/>
      <c r="F8" s="200"/>
      <c r="G8" s="200"/>
      <c r="H8" s="200"/>
      <c r="I8" s="200"/>
      <c r="J8" s="200"/>
      <c r="K8" s="200"/>
      <c r="L8" s="201"/>
      <c r="M8" s="61"/>
      <c r="N8" s="56"/>
      <c r="O8" s="56"/>
      <c r="P8" s="62">
        <v>40</v>
      </c>
      <c r="Q8" s="56"/>
    </row>
    <row r="9" spans="1:18" s="51" customFormat="1" ht="18" customHeight="1">
      <c r="A9" s="63"/>
      <c r="B9" s="64" t="s">
        <v>32</v>
      </c>
      <c r="C9" s="64"/>
      <c r="D9" s="65"/>
      <c r="E9" s="65"/>
      <c r="F9" s="66"/>
      <c r="G9" s="63"/>
      <c r="H9" s="64" t="s">
        <v>33</v>
      </c>
      <c r="I9" s="64"/>
      <c r="J9" s="65"/>
      <c r="K9" s="65"/>
      <c r="L9" s="66"/>
      <c r="M9" s="46"/>
      <c r="N9" s="46"/>
      <c r="O9" s="56"/>
      <c r="P9" s="62">
        <v>18</v>
      </c>
      <c r="Q9" s="56"/>
      <c r="R9" s="56"/>
    </row>
    <row r="10" spans="1:18" s="51" customFormat="1" ht="18" customHeight="1" thickBot="1">
      <c r="A10" s="67"/>
      <c r="B10" s="68" t="s">
        <v>34</v>
      </c>
      <c r="C10" s="68"/>
      <c r="D10" s="68"/>
      <c r="E10" s="68"/>
      <c r="F10" s="69"/>
      <c r="G10" s="67"/>
      <c r="H10" s="70" t="s">
        <v>35</v>
      </c>
      <c r="I10" s="70"/>
      <c r="J10" s="57"/>
      <c r="K10" s="57"/>
      <c r="L10" s="69"/>
      <c r="M10" s="61"/>
      <c r="N10" s="56"/>
      <c r="O10" s="56"/>
      <c r="P10" s="62">
        <v>18</v>
      </c>
      <c r="Q10" s="56"/>
    </row>
    <row r="11" spans="1:18" s="51" customFormat="1" ht="27.95" customHeight="1">
      <c r="A11" s="67"/>
      <c r="B11" s="193"/>
      <c r="C11" s="194"/>
      <c r="D11" s="195" t="str">
        <f>IF(OR(N11=1,N11=2),"","Please enter required data")</f>
        <v>Please enter required data</v>
      </c>
      <c r="E11" s="57"/>
      <c r="F11" s="69"/>
      <c r="G11" s="67"/>
      <c r="H11" s="193"/>
      <c r="I11" s="196"/>
      <c r="J11" s="194"/>
      <c r="K11" s="211" t="str">
        <f>IF(OR(N12=1,N12=2),"","Please enter required data")</f>
        <v>Please enter required data</v>
      </c>
      <c r="L11" s="69"/>
      <c r="M11" s="61"/>
      <c r="N11" s="71">
        <v>0</v>
      </c>
      <c r="O11" s="72"/>
      <c r="P11" s="62">
        <v>28</v>
      </c>
      <c r="Q11" s="56"/>
    </row>
    <row r="12" spans="1:18" s="81" customFormat="1" ht="27.95" customHeight="1" thickBot="1">
      <c r="A12" s="73"/>
      <c r="B12" s="212"/>
      <c r="C12" s="213"/>
      <c r="D12" s="195"/>
      <c r="E12" s="74"/>
      <c r="F12" s="75"/>
      <c r="G12" s="73"/>
      <c r="H12" s="212"/>
      <c r="I12" s="214"/>
      <c r="J12" s="213"/>
      <c r="K12" s="211"/>
      <c r="L12" s="75"/>
      <c r="M12" s="76"/>
      <c r="N12" s="77">
        <v>0</v>
      </c>
      <c r="O12" s="78"/>
      <c r="P12" s="79">
        <v>28</v>
      </c>
      <c r="Q12" s="80"/>
    </row>
    <row r="13" spans="1:18" s="51" customFormat="1" ht="12.95" customHeight="1">
      <c r="A13" s="67"/>
      <c r="B13" s="57"/>
      <c r="C13" s="57"/>
      <c r="D13" s="57"/>
      <c r="E13" s="57"/>
      <c r="F13" s="69"/>
      <c r="G13" s="67"/>
      <c r="H13" s="57"/>
      <c r="I13" s="57"/>
      <c r="J13" s="57"/>
      <c r="K13" s="57"/>
      <c r="L13" s="69"/>
      <c r="M13" s="61"/>
      <c r="N13" s="56"/>
      <c r="O13" s="46"/>
      <c r="P13" s="62">
        <v>13</v>
      </c>
      <c r="Q13" s="56"/>
    </row>
    <row r="14" spans="1:18" s="84" customFormat="1" ht="12.95" customHeight="1">
      <c r="A14" s="82"/>
      <c r="B14" s="83" t="s">
        <v>36</v>
      </c>
      <c r="C14" s="83"/>
      <c r="D14" s="72"/>
      <c r="F14" s="85"/>
      <c r="G14" s="82"/>
      <c r="H14" s="83" t="s">
        <v>37</v>
      </c>
      <c r="I14" s="83"/>
      <c r="J14" s="72"/>
      <c r="L14" s="85"/>
      <c r="M14" s="86"/>
      <c r="N14" s="86"/>
      <c r="O14" s="87"/>
      <c r="P14" s="62">
        <v>13</v>
      </c>
    </row>
    <row r="15" spans="1:18" s="89" customFormat="1" ht="12.95" customHeight="1" thickBot="1">
      <c r="A15" s="88"/>
      <c r="F15" s="90"/>
      <c r="G15" s="88"/>
      <c r="L15" s="90"/>
      <c r="M15" s="46"/>
      <c r="N15" s="46"/>
      <c r="O15" s="91"/>
      <c r="P15" s="62">
        <v>13</v>
      </c>
    </row>
    <row r="16" spans="1:18" s="89" customFormat="1" ht="23.1" customHeight="1" thickBot="1">
      <c r="A16" s="190" t="s">
        <v>38</v>
      </c>
      <c r="B16" s="191"/>
      <c r="C16" s="192"/>
      <c r="D16" s="92"/>
      <c r="E16" s="93" t="str">
        <f>IF(ISBLANK(D16),"Please enter required data",IF(ISNONTEXT(D16),"Please enter required data",""))</f>
        <v>Please enter required data</v>
      </c>
      <c r="F16" s="94"/>
      <c r="G16" s="190" t="s">
        <v>38</v>
      </c>
      <c r="H16" s="191"/>
      <c r="I16" s="192"/>
      <c r="J16" s="92"/>
      <c r="K16" s="93" t="str">
        <f>IF($N$12=1,IF(ISBLANK(J16),"","No entry should be made"),IF(ISBLANK(J16),"Please enter required data",IF(ISNONTEXT(J16),"Please enter required data","")))</f>
        <v>Please enter required data</v>
      </c>
      <c r="L16" s="94"/>
      <c r="M16" s="46"/>
      <c r="N16" s="91" t="s">
        <v>14</v>
      </c>
      <c r="O16" s="91"/>
      <c r="P16" s="62">
        <v>23</v>
      </c>
      <c r="Q16" s="91"/>
    </row>
    <row r="17" spans="1:84" s="89" customFormat="1" ht="23.1" customHeight="1" thickBot="1">
      <c r="A17" s="190" t="s">
        <v>39</v>
      </c>
      <c r="B17" s="191"/>
      <c r="C17" s="192"/>
      <c r="D17" s="92"/>
      <c r="E17" s="93" t="str">
        <f>IF(ISBLANK(D17),"Please enter required data",IF(ISNONTEXT(D17),"Please enter required data",""))</f>
        <v>Please enter required data</v>
      </c>
      <c r="F17" s="94"/>
      <c r="G17" s="190" t="s">
        <v>39</v>
      </c>
      <c r="H17" s="191"/>
      <c r="I17" s="192"/>
      <c r="J17" s="92"/>
      <c r="K17" s="93" t="str">
        <f>IF($N$12=1,IF(ISBLANK(J17),"","No entry should be made"),IF(ISBLANK(J17),"Please enter required data",IF(ISNONTEXT(J17),"Please enter required data","")))</f>
        <v>Please enter required data</v>
      </c>
      <c r="L17" s="94"/>
      <c r="M17" s="46"/>
      <c r="N17" s="91" t="s">
        <v>14</v>
      </c>
      <c r="O17" s="91"/>
      <c r="P17" s="62">
        <v>23</v>
      </c>
      <c r="Q17" s="91"/>
    </row>
    <row r="18" spans="1:84" s="89" customFormat="1" ht="23.1" customHeight="1" thickBot="1">
      <c r="A18" s="204" t="s">
        <v>40</v>
      </c>
      <c r="B18" s="205"/>
      <c r="C18" s="206"/>
      <c r="D18" s="92"/>
      <c r="E18" s="93" t="str">
        <f>IF(ISBLANK(D18),"Please enter required data",IF(ISNONTEXT(D18),"Please enter required data",""))</f>
        <v>Please enter required data</v>
      </c>
      <c r="F18" s="94"/>
      <c r="G18" s="204" t="s">
        <v>40</v>
      </c>
      <c r="H18" s="205"/>
      <c r="I18" s="206"/>
      <c r="J18" s="92"/>
      <c r="K18" s="93" t="str">
        <f>IF($N$12=1,IF(ISBLANK(J18),"","No entry should be made"),IF(ISBLANK(J18),"Please enter required data",IF(ISNONTEXT(J18),"Please enter required data","")))</f>
        <v>Please enter required data</v>
      </c>
      <c r="L18" s="94"/>
      <c r="M18" s="46"/>
      <c r="N18" s="91" t="s">
        <v>14</v>
      </c>
      <c r="O18" s="91"/>
      <c r="P18" s="62">
        <v>23</v>
      </c>
      <c r="Q18" s="91"/>
    </row>
    <row r="19" spans="1:84" s="89" customFormat="1" ht="23.1" customHeight="1" thickBot="1">
      <c r="A19" s="190" t="s">
        <v>41</v>
      </c>
      <c r="B19" s="191"/>
      <c r="C19" s="192"/>
      <c r="D19" s="92"/>
      <c r="E19" s="93" t="str">
        <f>IF(ISBLANK(D19),"Please enter required data","")</f>
        <v>Please enter required data</v>
      </c>
      <c r="F19" s="94"/>
      <c r="G19" s="190" t="s">
        <v>41</v>
      </c>
      <c r="H19" s="191"/>
      <c r="I19" s="192"/>
      <c r="J19" s="92"/>
      <c r="K19" s="93" t="str">
        <f>IF($N$12=1,IF(ISBLANK(J19),"","No entry should be made"),IF(ISBLANK(J19),"Please enter required data",""))</f>
        <v>Please enter required data</v>
      </c>
      <c r="L19" s="94"/>
      <c r="M19" s="46"/>
      <c r="N19" s="91" t="s">
        <v>14</v>
      </c>
      <c r="O19" s="91"/>
      <c r="P19" s="62">
        <v>23</v>
      </c>
      <c r="Q19" s="91"/>
    </row>
    <row r="20" spans="1:84" s="89" customFormat="1" ht="23.1" customHeight="1" thickBot="1">
      <c r="A20" s="190" t="s">
        <v>42</v>
      </c>
      <c r="B20" s="191"/>
      <c r="C20" s="192"/>
      <c r="D20" s="36"/>
      <c r="E20" s="93" t="str">
        <f>IF(IF(ISERROR(FIND("@",D20)),1,0)+IF(ISERROR(FIND(".",D20)),1,0)&gt;0,"Please enter required data"," ")</f>
        <v>Please enter required data</v>
      </c>
      <c r="F20" s="94"/>
      <c r="G20" s="190" t="s">
        <v>42</v>
      </c>
      <c r="H20" s="191"/>
      <c r="I20" s="192"/>
      <c r="J20" s="36"/>
      <c r="K20" s="93" t="str">
        <f>IF($N$12=1,IF(ISBLANK(J20),"","No entry should be made"),IF(IF(ISERROR(FIND("@",J20)),1,0)+IF(ISERROR(FIND(".",J20)),1,0)&gt;0,"Please enter required data"," "))</f>
        <v>Please enter required data</v>
      </c>
      <c r="L20" s="94"/>
      <c r="M20" s="46"/>
      <c r="N20" s="91" t="s">
        <v>14</v>
      </c>
      <c r="O20" s="91"/>
      <c r="P20" s="62">
        <v>23</v>
      </c>
      <c r="Q20" s="91"/>
    </row>
    <row r="21" spans="1:84" s="89" customFormat="1" ht="12.95" customHeight="1" thickBot="1">
      <c r="A21" s="95"/>
      <c r="B21" s="96"/>
      <c r="C21" s="96"/>
      <c r="D21" s="96"/>
      <c r="E21" s="96"/>
      <c r="F21" s="97"/>
      <c r="G21" s="95"/>
      <c r="H21" s="96"/>
      <c r="I21" s="96"/>
      <c r="J21" s="96"/>
      <c r="K21" s="96"/>
      <c r="L21" s="97"/>
      <c r="M21" s="46"/>
      <c r="N21" s="91"/>
      <c r="O21" s="91"/>
      <c r="P21" s="62">
        <v>13</v>
      </c>
      <c r="Q21" s="91"/>
    </row>
    <row r="22" spans="1:84" s="89" customFormat="1" ht="12.95" customHeight="1">
      <c r="G22" s="46"/>
      <c r="H22" s="46"/>
      <c r="I22" s="46"/>
      <c r="J22" s="46"/>
      <c r="K22" s="46"/>
      <c r="L22" s="46"/>
      <c r="M22" s="46"/>
      <c r="N22" s="91"/>
      <c r="O22" s="91"/>
      <c r="P22" s="62">
        <v>13</v>
      </c>
      <c r="Q22" s="91"/>
    </row>
    <row r="23" spans="1:84" s="51" customFormat="1" ht="17.100000000000001" customHeight="1">
      <c r="A23" s="58"/>
      <c r="B23" s="98" t="str">
        <f>"Compliance Statement "&amp;IF(N12=2,"- Third Party Representative", IF(AND(N11=1,N12=1),"- U.S. Manufacturer",IF(AND(N11=2,N12=1),"- Importer","")))</f>
        <v xml:space="preserve">Compliance Statement </v>
      </c>
      <c r="C23" s="99"/>
      <c r="G23" s="46"/>
      <c r="P23" s="48">
        <v>17</v>
      </c>
      <c r="T23" s="57"/>
    </row>
    <row r="24" spans="1:84" s="51" customFormat="1" ht="114.95" customHeight="1">
      <c r="A24" s="58"/>
      <c r="B24" s="208" t="str">
        <f>IF(N12=0,"Select one of the options for 'Submitter - Party Submitting This Report' above",IF(N12=1,N24,IF(N12=2,O24,"Error in Submitter Type")))</f>
        <v>Select one of the options for 'Submitter - Party Submitting This Report' above</v>
      </c>
      <c r="C24" s="208"/>
      <c r="D24" s="208"/>
      <c r="E24" s="208"/>
      <c r="F24" s="208"/>
      <c r="G24" s="208"/>
      <c r="H24" s="208"/>
      <c r="I24" s="208"/>
      <c r="J24" s="208"/>
      <c r="K24" s="208"/>
      <c r="L24" s="100"/>
      <c r="M24" s="100"/>
      <c r="N24" s="100" t="s">
        <v>74</v>
      </c>
      <c r="O24" s="100" t="s">
        <v>75</v>
      </c>
      <c r="P24" s="48">
        <v>115</v>
      </c>
      <c r="S24" s="57"/>
    </row>
    <row r="25" spans="1:84" s="51" customFormat="1" ht="6" customHeight="1" thickBot="1">
      <c r="A25" s="58"/>
      <c r="B25" s="101"/>
      <c r="C25" s="101"/>
      <c r="D25" s="101"/>
      <c r="E25" s="101"/>
      <c r="F25" s="101"/>
      <c r="G25" s="101"/>
      <c r="H25" s="101"/>
      <c r="I25" s="101"/>
      <c r="J25" s="101"/>
      <c r="K25" s="101"/>
      <c r="L25" s="100"/>
      <c r="M25" s="100"/>
      <c r="N25" s="100"/>
      <c r="O25" s="100"/>
      <c r="P25" s="48">
        <v>6</v>
      </c>
      <c r="S25" s="57"/>
    </row>
    <row r="26" spans="1:84" s="89" customFormat="1" ht="38.1" customHeight="1" thickBot="1">
      <c r="A26" s="102"/>
      <c r="B26" s="209" t="s">
        <v>43</v>
      </c>
      <c r="C26" s="210"/>
      <c r="D26" s="35"/>
      <c r="E26" s="93" t="str">
        <f>IF(ISBLANK(D26),"Please enter required data",IF(ISNONTEXT(D26),"Please enter required data",""))</f>
        <v>Please enter required data</v>
      </c>
      <c r="F26" s="103"/>
      <c r="G26" s="104"/>
      <c r="I26" s="55" t="s">
        <v>44</v>
      </c>
      <c r="J26" s="37"/>
      <c r="K26" s="105" t="str">
        <f>IF(ISNUMBER(J26),"","Please enter required data")</f>
        <v>Please enter required data</v>
      </c>
      <c r="L26" s="103"/>
      <c r="M26" s="103"/>
      <c r="P26" s="48">
        <v>38</v>
      </c>
    </row>
    <row r="27" spans="1:84" s="89" customFormat="1" ht="12.95" customHeight="1">
      <c r="F27" s="106"/>
      <c r="G27" s="46"/>
      <c r="P27" s="48">
        <v>13</v>
      </c>
      <c r="CF27" s="34"/>
    </row>
    <row r="28" spans="1:84" ht="12.95" customHeight="1" thickBot="1">
      <c r="A28" s="107"/>
      <c r="B28" s="108"/>
      <c r="C28" s="108"/>
      <c r="D28" s="108"/>
      <c r="E28" s="108"/>
      <c r="F28" s="108"/>
      <c r="G28" s="109"/>
      <c r="H28" s="108"/>
      <c r="I28" s="108"/>
      <c r="J28" s="108"/>
      <c r="K28" s="108"/>
      <c r="L28" s="108"/>
      <c r="P28" s="48">
        <v>13</v>
      </c>
    </row>
    <row r="29" spans="1:84" ht="12.95" customHeight="1">
      <c r="E29" s="110"/>
      <c r="F29" s="110"/>
      <c r="G29" s="111"/>
      <c r="H29" s="110"/>
      <c r="I29" s="110"/>
      <c r="J29" s="110"/>
      <c r="K29" s="110"/>
      <c r="L29" s="110"/>
      <c r="P29" s="48">
        <v>13</v>
      </c>
    </row>
    <row r="30" spans="1:84" ht="12.95" customHeight="1">
      <c r="B30" s="44" t="s">
        <v>119</v>
      </c>
      <c r="C30" s="44"/>
      <c r="D30" s="70"/>
      <c r="E30" s="70"/>
      <c r="P30" s="48">
        <v>13</v>
      </c>
    </row>
    <row r="31" spans="1:84" ht="12.95" customHeight="1">
      <c r="B31" s="112"/>
      <c r="C31" s="112"/>
      <c r="D31" s="70"/>
      <c r="E31" s="70"/>
      <c r="P31" s="48">
        <v>13</v>
      </c>
    </row>
    <row r="32" spans="1:84" ht="12.95" customHeight="1">
      <c r="B32" s="113" t="s">
        <v>17</v>
      </c>
      <c r="C32" s="113"/>
      <c r="D32" s="70"/>
      <c r="E32" s="70"/>
      <c r="P32" s="48">
        <v>13</v>
      </c>
    </row>
    <row r="33" spans="1:16" ht="12.95" customHeight="1">
      <c r="B33" s="113" t="s">
        <v>18</v>
      </c>
      <c r="C33" s="113"/>
      <c r="D33" s="70"/>
      <c r="E33" s="70"/>
      <c r="P33" s="48">
        <v>13</v>
      </c>
    </row>
    <row r="34" spans="1:16" ht="12.95" customHeight="1">
      <c r="A34" s="45"/>
      <c r="B34" s="114"/>
      <c r="C34" s="114"/>
      <c r="D34" s="70"/>
      <c r="E34" s="70"/>
      <c r="P34" s="48">
        <v>13</v>
      </c>
    </row>
    <row r="35" spans="1:16" ht="185.1" customHeight="1">
      <c r="A35" s="45"/>
      <c r="B35" s="207" t="s">
        <v>73</v>
      </c>
      <c r="C35" s="207"/>
      <c r="D35" s="207"/>
      <c r="E35" s="207"/>
      <c r="F35" s="207"/>
      <c r="G35" s="207"/>
      <c r="H35" s="207"/>
      <c r="I35" s="207"/>
      <c r="J35" s="207"/>
      <c r="K35" s="207"/>
      <c r="P35" s="48">
        <v>185</v>
      </c>
    </row>
    <row r="36" spans="1:16" s="30" customFormat="1">
      <c r="G36" s="130"/>
      <c r="P36" s="48">
        <v>13</v>
      </c>
    </row>
    <row r="37" spans="1:16" ht="12.95" customHeight="1">
      <c r="A37" s="45"/>
      <c r="B37" s="131" t="s">
        <v>133</v>
      </c>
      <c r="P37" s="48">
        <v>13</v>
      </c>
    </row>
    <row r="38" spans="1:16" ht="12.95" customHeight="1">
      <c r="B38" s="132"/>
      <c r="P38" s="48">
        <v>13</v>
      </c>
    </row>
    <row r="39" spans="1:16" ht="12.95" customHeight="1">
      <c r="B39" s="131" t="s">
        <v>17</v>
      </c>
      <c r="P39" s="48">
        <v>13</v>
      </c>
    </row>
    <row r="40" spans="1:16" ht="12.95" customHeight="1">
      <c r="B40" s="131" t="s">
        <v>18</v>
      </c>
      <c r="P40" s="48">
        <v>13</v>
      </c>
    </row>
    <row r="41" spans="1:16" ht="12.95" customHeight="1">
      <c r="B41" s="133"/>
      <c r="P41" s="48">
        <v>13</v>
      </c>
    </row>
    <row r="42" spans="1:16" ht="171.95" customHeight="1">
      <c r="B42" s="203" t="s">
        <v>76</v>
      </c>
      <c r="C42" s="203"/>
      <c r="D42" s="203"/>
      <c r="E42" s="203"/>
      <c r="F42" s="203"/>
      <c r="G42" s="203"/>
      <c r="H42" s="203"/>
      <c r="I42" s="203"/>
      <c r="J42" s="203"/>
      <c r="K42" s="203"/>
      <c r="P42" s="48">
        <v>172</v>
      </c>
    </row>
  </sheetData>
  <sheetProtection password="E076" sheet="1" objects="1" scenarios="1"/>
  <mergeCells count="2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80" priority="18" stopIfTrue="1" operator="equal">
      <formula>"Error"</formula>
    </cfRule>
    <cfRule type="cellIs" dxfId="79" priority="19" stopIfTrue="1" operator="equal">
      <formula>"OK"</formula>
    </cfRule>
  </conditionalFormatting>
  <conditionalFormatting sqref="E16:E20">
    <cfRule type="expression" dxfId="78" priority="17" stopIfTrue="1">
      <formula>ISBLANK(D16)</formula>
    </cfRule>
  </conditionalFormatting>
  <conditionalFormatting sqref="D16:D18">
    <cfRule type="expression" dxfId="77" priority="16" stopIfTrue="1">
      <formula>ISNONTEXT(D16)</formula>
    </cfRule>
  </conditionalFormatting>
  <conditionalFormatting sqref="D19">
    <cfRule type="expression" dxfId="76" priority="15" stopIfTrue="1">
      <formula>ISBLANK(D19)</formula>
    </cfRule>
  </conditionalFormatting>
  <conditionalFormatting sqref="K16:K20">
    <cfRule type="expression" dxfId="75" priority="14" stopIfTrue="1">
      <formula>IF($N$12=1,IF(ISBLANK(J16),FALSE,TRUE),IF(ISBLANK(J16),TRUE,FALSE))</formula>
    </cfRule>
  </conditionalFormatting>
  <conditionalFormatting sqref="J16:J18">
    <cfRule type="expression" dxfId="74" priority="13" stopIfTrue="1">
      <formula>IF($N$12=1,IF(ISBLANK(J16),FALSE,TRUE),IF(ISNONTEXT(J16),TRUE,FALSE))</formula>
    </cfRule>
  </conditionalFormatting>
  <conditionalFormatting sqref="J19">
    <cfRule type="expression" dxfId="73" priority="12" stopIfTrue="1">
      <formula>IF($N$12=1,IF(ISBLANK(J19),FALSE,TRUE),IF(ISBLANK(J19),TRUE,FALSE))</formula>
    </cfRule>
  </conditionalFormatting>
  <conditionalFormatting sqref="D20">
    <cfRule type="expression" dxfId="72" priority="11" stopIfTrue="1">
      <formula>ISNONTEXT(D20)</formula>
    </cfRule>
  </conditionalFormatting>
  <conditionalFormatting sqref="J20">
    <cfRule type="expression" dxfId="71" priority="10" stopIfTrue="1">
      <formula>IF($N$12=1,IF(ISBLANK(J20),FALSE,TRUE),IF(ISBLANK(J20),TRUE,FALSE))</formula>
    </cfRule>
  </conditionalFormatting>
  <conditionalFormatting sqref="B24">
    <cfRule type="expression" dxfId="70" priority="9" stopIfTrue="1">
      <formula>IF(OR(N12=1,N12=2),FALSE,TRUE)</formula>
    </cfRule>
  </conditionalFormatting>
  <conditionalFormatting sqref="E26">
    <cfRule type="expression" dxfId="69" priority="8" stopIfTrue="1">
      <formula>ISBLANK(D26)</formula>
    </cfRule>
  </conditionalFormatting>
  <conditionalFormatting sqref="D26">
    <cfRule type="expression" dxfId="68" priority="7" stopIfTrue="1">
      <formula>ISNONTEXT(D26)</formula>
    </cfRule>
  </conditionalFormatting>
  <conditionalFormatting sqref="K26">
    <cfRule type="expression" dxfId="67" priority="6" stopIfTrue="1">
      <formula>ISNUMBER(J26)</formula>
    </cfRule>
  </conditionalFormatting>
  <conditionalFormatting sqref="J26">
    <cfRule type="expression" dxfId="66" priority="5" stopIfTrue="1">
      <formula>ISNUMBER(J26)</formula>
    </cfRule>
  </conditionalFormatting>
  <conditionalFormatting sqref="D11">
    <cfRule type="expression" dxfId="65" priority="4" stopIfTrue="1">
      <formula>IF(OR(N11=1,N11=2),FALSE,TRUE)</formula>
    </cfRule>
  </conditionalFormatting>
  <conditionalFormatting sqref="B11:B12">
    <cfRule type="expression" dxfId="64" priority="3">
      <formula>IF(OR($N$11=1,$N$11=2),FALSE,TRUE)</formula>
    </cfRule>
  </conditionalFormatting>
  <conditionalFormatting sqref="K11">
    <cfRule type="expression" dxfId="63" priority="2" stopIfTrue="1">
      <formula>IF(OR(N12=1,N12=2),FALSE,TRUE)</formula>
    </cfRule>
  </conditionalFormatting>
  <conditionalFormatting sqref="H11:H12">
    <cfRule type="expression" dxfId="62"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E125"/>
  <sheetViews>
    <sheetView showGridLines="0" zoomScale="75" workbookViewId="0">
      <pane xSplit="10" ySplit="10" topLeftCell="K11" activePane="bottomRight" state="frozen"/>
      <selection pane="topRight" activeCell="K1" sqref="K1"/>
      <selection pane="bottomLeft" activeCell="A11" sqref="A11"/>
      <selection pane="bottomRight" activeCell="C11" sqref="C11"/>
    </sheetView>
  </sheetViews>
  <sheetFormatPr defaultColWidth="9.140625" defaultRowHeight="12.75"/>
  <cols>
    <col min="1" max="1" width="6.42578125" style="8" customWidth="1"/>
    <col min="2" max="2" width="8" style="8" customWidth="1"/>
    <col min="3" max="3" width="15.7109375" style="9" customWidth="1"/>
    <col min="4" max="6" width="14.7109375" style="9" customWidth="1"/>
    <col min="7" max="9" width="15.7109375" style="9" customWidth="1"/>
    <col min="10" max="10" width="26.7109375" style="9" customWidth="1"/>
    <col min="11" max="16" width="15.7109375" style="9" customWidth="1"/>
    <col min="17" max="17" width="26.7109375" style="9" customWidth="1"/>
    <col min="18" max="23" width="15.7109375" style="9" customWidth="1"/>
    <col min="24" max="24" width="26.7109375" style="9" customWidth="1"/>
    <col min="25" max="30" width="15.7109375" style="9" customWidth="1"/>
    <col min="31" max="31" width="26.7109375" style="9" customWidth="1"/>
    <col min="32" max="37" width="15.7109375" style="9" customWidth="1"/>
    <col min="38" max="38" width="26.7109375" style="9" customWidth="1"/>
    <col min="39" max="41" width="15.7109375" style="9" customWidth="1"/>
    <col min="42" max="42" width="9.140625" style="9"/>
    <col min="43" max="43" width="26.7109375" style="9" customWidth="1"/>
    <col min="44" max="44" width="18.42578125" style="9" customWidth="1"/>
    <col min="45" max="45" width="13.7109375" style="9" customWidth="1"/>
    <col min="46" max="46" width="22.42578125" style="9" customWidth="1"/>
    <col min="47" max="47" width="12.85546875" style="9" customWidth="1"/>
    <col min="48" max="48" width="18.42578125" style="9" hidden="1" customWidth="1"/>
    <col min="49" max="49" width="14.7109375" style="9" hidden="1" customWidth="1"/>
    <col min="50" max="50" width="17.42578125" style="9" customWidth="1"/>
    <col min="51" max="52" width="13" style="9" customWidth="1"/>
    <col min="53" max="53" width="14.140625" style="9" customWidth="1"/>
    <col min="54" max="54" width="12.28515625" style="9" customWidth="1"/>
    <col min="55" max="55" width="12.7109375" style="9" customWidth="1"/>
    <col min="56" max="56" width="27.42578125" style="9" customWidth="1"/>
    <col min="57" max="60" width="12.7109375" style="9" hidden="1" customWidth="1"/>
    <col min="61" max="61" width="12.28515625" style="9" customWidth="1"/>
    <col min="62" max="62" width="15.5703125" style="9" customWidth="1"/>
    <col min="63" max="67" width="12.7109375" style="9" hidden="1" customWidth="1"/>
    <col min="68" max="69" width="15.7109375" style="9" customWidth="1"/>
    <col min="70" max="70" width="17.7109375" style="9" customWidth="1"/>
    <col min="71" max="71" width="15.7109375" style="9" customWidth="1"/>
    <col min="72" max="72" width="12.28515625" style="9" customWidth="1"/>
    <col min="73" max="73" width="14" style="9" customWidth="1"/>
    <col min="74" max="78" width="12.28515625" style="9" hidden="1" customWidth="1"/>
    <col min="79" max="79" width="18.7109375" style="9" customWidth="1"/>
    <col min="80" max="81" width="12.7109375" style="9" customWidth="1"/>
    <col min="82" max="83" width="16.7109375" style="9" customWidth="1"/>
    <col min="84" max="84" width="18.7109375" style="9" customWidth="1"/>
    <col min="85" max="86" width="17.7109375" style="9" customWidth="1"/>
    <col min="87" max="87" width="25.7109375" style="9" customWidth="1"/>
    <col min="88" max="88" width="6.7109375" style="9" customWidth="1"/>
    <col min="89" max="89" width="11" style="8" customWidth="1"/>
    <col min="90" max="91" width="14.7109375" style="8" customWidth="1"/>
    <col min="92" max="92" width="16.28515625" style="8" customWidth="1"/>
    <col min="93" max="97" width="14.7109375" style="8" customWidth="1"/>
    <col min="98" max="98" width="23.5703125" style="8" customWidth="1"/>
    <col min="99" max="99" width="6.7109375" style="9" customWidth="1"/>
    <col min="100" max="100" width="15.7109375" style="3" customWidth="1"/>
    <col min="101" max="101" width="10.7109375" style="3" customWidth="1"/>
    <col min="102" max="102" width="14.28515625" style="3" customWidth="1"/>
    <col min="103" max="103" width="14.140625" style="3" customWidth="1"/>
    <col min="104" max="104" width="27.7109375" style="3" customWidth="1"/>
    <col min="105" max="105" width="10.7109375" style="3" customWidth="1"/>
    <col min="106" max="106" width="27.7109375" style="3" customWidth="1"/>
    <col min="107" max="107" width="22.7109375" style="3" customWidth="1"/>
    <col min="108" max="108" width="15.7109375" style="3" customWidth="1"/>
    <col min="109" max="110" width="20.7109375" style="3" customWidth="1"/>
    <col min="111" max="113" width="15.7109375" style="3" customWidth="1"/>
    <col min="114" max="114" width="22.7109375" style="3" customWidth="1"/>
    <col min="115" max="120" width="20.85546875" style="3" customWidth="1"/>
    <col min="121" max="121" width="22.7109375" style="3" customWidth="1"/>
    <col min="122" max="127" width="20.85546875" style="3" customWidth="1"/>
    <col min="128" max="128" width="22.7109375" style="3" customWidth="1"/>
    <col min="129" max="134" width="20.85546875" style="3" customWidth="1"/>
    <col min="135" max="135" width="22.7109375" style="3" customWidth="1"/>
    <col min="136" max="138" width="20.85546875" style="3" customWidth="1"/>
    <col min="139" max="139" width="12.5703125" style="3" customWidth="1"/>
    <col min="140" max="140" width="31.7109375" style="3" customWidth="1"/>
    <col min="141" max="141" width="23.7109375" style="3" customWidth="1"/>
    <col min="142" max="142" width="20.85546875" style="3" customWidth="1"/>
    <col min="143" max="143" width="24" style="3" customWidth="1"/>
    <col min="144" max="144" width="20.85546875" style="3" customWidth="1"/>
    <col min="145" max="146" width="22.42578125" style="3" hidden="1" customWidth="1"/>
    <col min="147" max="147" width="22.42578125" style="3" customWidth="1"/>
    <col min="148" max="148" width="20" style="3" customWidth="1"/>
    <col min="149" max="149" width="16.85546875" style="3" customWidth="1"/>
    <col min="150" max="150" width="29.7109375" style="3" customWidth="1"/>
    <col min="151" max="151" width="14.7109375" style="3" customWidth="1"/>
    <col min="152" max="152" width="15.7109375" style="3" customWidth="1"/>
    <col min="153" max="153" width="28.85546875" style="3" customWidth="1"/>
    <col min="154" max="157" width="15.7109375" style="3" hidden="1" customWidth="1"/>
    <col min="158" max="158" width="16.85546875" style="3" customWidth="1"/>
    <col min="159" max="159" width="23.7109375" style="3" customWidth="1"/>
    <col min="160" max="164" width="23.7109375" style="3" hidden="1" customWidth="1"/>
    <col min="165" max="165" width="19.7109375" style="3" customWidth="1"/>
    <col min="166" max="166" width="16.85546875" style="3" customWidth="1"/>
    <col min="167" max="167" width="19.7109375" style="3" customWidth="1"/>
    <col min="168" max="169" width="16.85546875" style="3" customWidth="1"/>
    <col min="170" max="170" width="23.7109375" style="3" customWidth="1"/>
    <col min="171" max="175" width="23.7109375" style="3" hidden="1" customWidth="1"/>
    <col min="176" max="183" width="20.7109375" style="3" customWidth="1"/>
    <col min="184" max="184" width="40.7109375" style="3" customWidth="1"/>
    <col min="185" max="185" width="6.7109375" style="3" customWidth="1"/>
    <col min="186" max="190" width="22.7109375" style="8" customWidth="1"/>
    <col min="191" max="191" width="25.7109375" style="8" customWidth="1"/>
    <col min="192" max="194" width="24.42578125" style="8" customWidth="1"/>
    <col min="195" max="195" width="16.28515625" style="3" customWidth="1"/>
    <col min="196" max="198" width="16.28515625" style="3" hidden="1" customWidth="1"/>
    <col min="199" max="200" width="12.5703125" style="8" hidden="1" customWidth="1"/>
    <col min="201" max="201" width="26" style="8" hidden="1" customWidth="1"/>
    <col min="202" max="203" width="14" style="9" hidden="1" customWidth="1"/>
    <col min="204" max="204" width="34.5703125" style="9" hidden="1" customWidth="1"/>
    <col min="205" max="205" width="9.140625" style="8" hidden="1" customWidth="1"/>
    <col min="206" max="209" width="9.7109375" style="8" hidden="1" customWidth="1"/>
    <col min="210" max="210" width="16.7109375" style="8" hidden="1" customWidth="1"/>
    <col min="211" max="211" width="9.140625" style="8" hidden="1" customWidth="1"/>
    <col min="212" max="212" width="4.140625" style="8" hidden="1" customWidth="1"/>
    <col min="213" max="16384" width="9.140625" style="8"/>
  </cols>
  <sheetData>
    <row r="1" spans="1:265" ht="54.95" customHeight="1" thickBot="1">
      <c r="A1" s="39" t="str">
        <f>Certification!A3</f>
        <v>Multi-Split System Central Air Conditioners and Heat Pumps, Appendix M1</v>
      </c>
      <c r="B1" s="270" t="str">
        <f>Certification!D3</f>
        <v>Multi-Split System Central Air Conditioners and Heat Pumps, Appendix M1</v>
      </c>
      <c r="C1" s="270"/>
      <c r="D1" s="270"/>
      <c r="E1" s="270"/>
      <c r="F1" s="270"/>
      <c r="G1" s="270"/>
      <c r="H1" s="32" t="str">
        <f>Certification!L1</f>
        <v>Version 5.6</v>
      </c>
      <c r="I1" s="226" t="s">
        <v>135</v>
      </c>
      <c r="J1" s="228"/>
      <c r="K1" s="116"/>
      <c r="L1" s="275" t="s">
        <v>118</v>
      </c>
      <c r="M1" s="276"/>
      <c r="N1" s="276"/>
      <c r="O1" s="276"/>
      <c r="P1" s="277"/>
      <c r="Q1" s="123"/>
      <c r="R1" s="31"/>
      <c r="S1" s="31"/>
      <c r="T1" s="31"/>
      <c r="U1" s="31"/>
      <c r="AB1" s="116"/>
      <c r="AC1" s="116"/>
      <c r="AD1" s="116"/>
      <c r="AE1" s="116"/>
      <c r="AF1" s="116"/>
      <c r="AG1" s="116"/>
      <c r="AH1" s="116"/>
      <c r="AI1" s="284" t="s">
        <v>130</v>
      </c>
      <c r="AJ1" s="285"/>
      <c r="AK1" s="285"/>
      <c r="AL1" s="286"/>
      <c r="AQ1" s="20"/>
      <c r="AR1" s="20"/>
      <c r="BC1" s="3"/>
      <c r="BD1" s="159"/>
      <c r="BE1" s="3"/>
      <c r="BF1" s="3"/>
      <c r="BG1" s="3"/>
      <c r="BH1" s="3"/>
      <c r="CN1" s="20"/>
      <c r="CO1" s="20"/>
      <c r="CP1" s="20"/>
      <c r="CQ1" s="20"/>
      <c r="CR1" s="20"/>
      <c r="CS1" s="20"/>
      <c r="EW1" s="241"/>
    </row>
    <row r="2" spans="1:265" ht="27.95" customHeight="1">
      <c r="A2" s="39" t="str">
        <f>Certification!A4</f>
        <v>5.6</v>
      </c>
      <c r="B2" s="272" t="s">
        <v>128</v>
      </c>
      <c r="C2" s="273"/>
      <c r="D2" s="273"/>
      <c r="E2" s="273"/>
      <c r="F2" s="273"/>
      <c r="G2" s="274"/>
      <c r="I2" s="229"/>
      <c r="J2" s="231"/>
      <c r="L2" s="278"/>
      <c r="M2" s="279"/>
      <c r="N2" s="279"/>
      <c r="O2" s="279"/>
      <c r="P2" s="280"/>
      <c r="Q2" s="163"/>
      <c r="AI2" s="180"/>
      <c r="AJ2" s="180"/>
      <c r="AK2" s="180"/>
      <c r="AL2" s="180"/>
      <c r="AQ2" s="20"/>
      <c r="AR2" s="20"/>
      <c r="CL2" s="165"/>
      <c r="CM2" s="165"/>
      <c r="EW2" s="241"/>
    </row>
    <row r="3" spans="1:265" ht="27.95" customHeight="1" thickBot="1">
      <c r="B3" s="263" t="s">
        <v>127</v>
      </c>
      <c r="C3" s="264"/>
      <c r="D3" s="175" t="str">
        <f>IF(COUNTA(INPUT)=0,"No Data",IF(COUNTIF(B11:B110,"Error")&gt;0,"Error","OK"))</f>
        <v>No Data</v>
      </c>
      <c r="E3" s="271" t="s">
        <v>126</v>
      </c>
      <c r="F3" s="271"/>
      <c r="G3" s="176" t="str">
        <f>Certification!K5</f>
        <v>No Data</v>
      </c>
      <c r="H3" s="38"/>
      <c r="I3" s="174" t="s">
        <v>125</v>
      </c>
      <c r="J3" s="176" t="str">
        <f>IF(COUNTIF(CK11:CK110,"Error")&gt;0,"Error","OK")</f>
        <v>OK</v>
      </c>
      <c r="K3" s="177"/>
      <c r="L3" s="281"/>
      <c r="M3" s="282"/>
      <c r="N3" s="282"/>
      <c r="O3" s="282"/>
      <c r="P3" s="283"/>
      <c r="Q3" s="163"/>
      <c r="AI3" s="38"/>
      <c r="AJ3" s="38"/>
      <c r="AK3" s="38"/>
      <c r="AL3" s="38"/>
      <c r="AQ3" s="20"/>
      <c r="AR3" s="20"/>
      <c r="EW3" s="241"/>
    </row>
    <row r="4" spans="1:265" s="20" customFormat="1" ht="13.5" customHeight="1" thickBot="1">
      <c r="C4" s="3"/>
      <c r="D4" s="3"/>
      <c r="E4" s="3"/>
      <c r="F4" s="3"/>
      <c r="G4" s="3"/>
      <c r="H4" s="3"/>
      <c r="I4" s="3"/>
      <c r="J4" s="3"/>
      <c r="K4" s="3"/>
      <c r="L4" s="179"/>
      <c r="M4" s="179"/>
      <c r="N4" s="179"/>
      <c r="O4" s="179"/>
      <c r="P4" s="179"/>
      <c r="Q4" s="3"/>
      <c r="R4" s="3"/>
      <c r="S4" s="3"/>
      <c r="T4" s="3"/>
      <c r="U4" s="3"/>
      <c r="V4" s="3"/>
      <c r="W4" s="3"/>
      <c r="X4" s="3"/>
      <c r="Y4" s="3"/>
      <c r="Z4" s="3"/>
      <c r="AA4" s="3"/>
      <c r="AB4" s="3"/>
      <c r="AC4" s="3"/>
      <c r="AD4" s="3"/>
      <c r="AE4" s="3"/>
      <c r="AF4" s="3"/>
      <c r="AG4" s="3"/>
      <c r="AH4" s="3"/>
      <c r="AI4" s="3"/>
      <c r="AJ4" s="3"/>
      <c r="AK4" s="3"/>
      <c r="AL4" s="3"/>
      <c r="AM4" s="3"/>
      <c r="AN4" s="3"/>
      <c r="AO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L4" s="226" t="s">
        <v>129</v>
      </c>
      <c r="CM4" s="227"/>
      <c r="CN4" s="227"/>
      <c r="CO4" s="227"/>
      <c r="CP4" s="228"/>
      <c r="CQ4" s="227" t="s">
        <v>134</v>
      </c>
      <c r="CR4" s="227"/>
      <c r="CS4" s="227"/>
      <c r="CT4" s="228"/>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M4" s="3"/>
      <c r="GN4" s="3"/>
      <c r="GO4" s="3"/>
      <c r="GP4" s="3"/>
      <c r="GT4" s="3"/>
      <c r="GU4" s="3"/>
      <c r="GV4" s="3"/>
    </row>
    <row r="5" spans="1:265" s="5" customFormat="1" ht="39.950000000000003" customHeight="1" thickBot="1">
      <c r="B5" s="161" t="s">
        <v>11</v>
      </c>
      <c r="C5" s="161"/>
      <c r="D5" s="162"/>
      <c r="E5" s="267" t="s">
        <v>30</v>
      </c>
      <c r="F5" s="268"/>
      <c r="G5" s="160"/>
      <c r="H5" s="288" t="s">
        <v>72</v>
      </c>
      <c r="I5" s="289"/>
      <c r="J5" s="290"/>
      <c r="K5" s="118"/>
      <c r="L5" s="178"/>
      <c r="M5" s="178"/>
      <c r="N5" s="178"/>
      <c r="O5" s="178"/>
      <c r="P5" s="17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20"/>
      <c r="AR5" s="20"/>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4"/>
      <c r="CL5" s="229"/>
      <c r="CM5" s="230"/>
      <c r="CN5" s="230"/>
      <c r="CO5" s="230"/>
      <c r="CP5" s="231"/>
      <c r="CQ5" s="230"/>
      <c r="CR5" s="230"/>
      <c r="CS5" s="230"/>
      <c r="CT5" s="231"/>
      <c r="CU5" s="4"/>
      <c r="CV5" s="223" t="s">
        <v>6</v>
      </c>
      <c r="CW5" s="224"/>
      <c r="CX5" s="224"/>
      <c r="CY5" s="224"/>
      <c r="CZ5" s="224" t="s">
        <v>6</v>
      </c>
      <c r="DA5" s="224"/>
      <c r="DB5" s="224"/>
      <c r="DC5" s="224" t="s">
        <v>6</v>
      </c>
      <c r="DD5" s="224"/>
      <c r="DE5" s="224"/>
      <c r="DF5" s="224" t="s">
        <v>6</v>
      </c>
      <c r="DG5" s="224"/>
      <c r="DH5" s="224"/>
      <c r="DI5" s="224" t="s">
        <v>6</v>
      </c>
      <c r="DJ5" s="224"/>
      <c r="DK5" s="224"/>
      <c r="DL5" s="224" t="s">
        <v>6</v>
      </c>
      <c r="DM5" s="224"/>
      <c r="DN5" s="224"/>
      <c r="DO5" s="224" t="s">
        <v>6</v>
      </c>
      <c r="DP5" s="224"/>
      <c r="DQ5" s="224"/>
      <c r="DR5" s="224" t="s">
        <v>6</v>
      </c>
      <c r="DS5" s="224"/>
      <c r="DT5" s="224"/>
      <c r="DU5" s="224" t="s">
        <v>6</v>
      </c>
      <c r="DV5" s="224"/>
      <c r="DW5" s="224"/>
      <c r="DX5" s="224" t="s">
        <v>6</v>
      </c>
      <c r="DY5" s="224"/>
      <c r="DZ5" s="224"/>
      <c r="EA5" s="224" t="s">
        <v>6</v>
      </c>
      <c r="EB5" s="224"/>
      <c r="EC5" s="224"/>
      <c r="ED5" s="224" t="s">
        <v>6</v>
      </c>
      <c r="EE5" s="224"/>
      <c r="EF5" s="224"/>
      <c r="EG5" s="224" t="s">
        <v>6</v>
      </c>
      <c r="EH5" s="224"/>
      <c r="EI5" s="224"/>
      <c r="EJ5" s="224" t="s">
        <v>6</v>
      </c>
      <c r="EK5" s="224"/>
      <c r="EL5" s="224"/>
      <c r="EM5" s="224" t="s">
        <v>6</v>
      </c>
      <c r="EN5" s="224"/>
      <c r="EO5" s="224"/>
      <c r="EP5" s="224"/>
      <c r="EQ5" s="224"/>
      <c r="ER5" s="224" t="s">
        <v>6</v>
      </c>
      <c r="ES5" s="224"/>
      <c r="ET5" s="224"/>
      <c r="EU5" s="224" t="s">
        <v>6</v>
      </c>
      <c r="EV5" s="224"/>
      <c r="EW5" s="224"/>
      <c r="EX5" s="224"/>
      <c r="EY5" s="224"/>
      <c r="EZ5" s="224"/>
      <c r="FA5" s="224"/>
      <c r="FB5" s="224" t="s">
        <v>6</v>
      </c>
      <c r="FC5" s="224"/>
      <c r="FD5" s="224"/>
      <c r="FE5" s="224"/>
      <c r="FF5" s="224"/>
      <c r="FG5" s="224"/>
      <c r="FH5" s="224"/>
      <c r="FI5" s="224"/>
      <c r="FJ5" s="224"/>
      <c r="FK5" s="224" t="s">
        <v>6</v>
      </c>
      <c r="FL5" s="224"/>
      <c r="FM5" s="224"/>
      <c r="FN5" s="224" t="s">
        <v>6</v>
      </c>
      <c r="FO5" s="224"/>
      <c r="FP5" s="224"/>
      <c r="FQ5" s="224"/>
      <c r="FR5" s="224"/>
      <c r="FS5" s="224"/>
      <c r="FT5" s="224"/>
      <c r="FU5" s="224"/>
      <c r="FV5" s="224"/>
      <c r="FW5" s="224"/>
      <c r="FX5" s="224" t="s">
        <v>6</v>
      </c>
      <c r="FY5" s="224"/>
      <c r="FZ5" s="224"/>
      <c r="GA5" s="224"/>
      <c r="GB5" s="225"/>
      <c r="GC5" s="2"/>
      <c r="GD5" s="223" t="s">
        <v>123</v>
      </c>
      <c r="GE5" s="224"/>
      <c r="GF5" s="224"/>
      <c r="GG5" s="224"/>
      <c r="GH5" s="224"/>
      <c r="GI5" s="224" t="s">
        <v>123</v>
      </c>
      <c r="GJ5" s="224"/>
      <c r="GK5" s="224"/>
      <c r="GL5" s="225"/>
      <c r="GM5" s="181"/>
      <c r="GN5" s="181"/>
      <c r="GO5" s="181"/>
      <c r="GP5" s="181"/>
      <c r="GQ5" s="181"/>
      <c r="JD5" s="4"/>
      <c r="JE5" s="4"/>
    </row>
    <row r="6" spans="1:265" s="7" customFormat="1" ht="69" hidden="1" customHeight="1">
      <c r="K6" s="31"/>
      <c r="M6" s="38"/>
      <c r="N6" s="38"/>
      <c r="O6" s="38"/>
      <c r="P6" s="31"/>
      <c r="Q6" s="33"/>
      <c r="R6" s="31"/>
      <c r="S6" s="31"/>
      <c r="T6" s="31"/>
      <c r="U6" s="33"/>
      <c r="V6" s="33"/>
      <c r="W6" s="31"/>
      <c r="X6" s="33"/>
      <c r="Y6" s="31"/>
      <c r="Z6" s="31"/>
      <c r="AA6" s="31"/>
      <c r="AB6" s="31"/>
      <c r="AC6" s="31"/>
      <c r="AD6" s="31"/>
      <c r="AE6" s="31"/>
      <c r="AF6" s="31"/>
      <c r="AG6" s="31"/>
      <c r="AH6" s="31"/>
      <c r="AI6" s="31"/>
      <c r="AJ6" s="31"/>
      <c r="AK6" s="31"/>
      <c r="AL6" s="31"/>
      <c r="AM6" s="31"/>
      <c r="AN6" s="31"/>
      <c r="AO6" s="31"/>
      <c r="AP6" s="31"/>
      <c r="AQ6" s="20"/>
      <c r="AR6" s="20"/>
      <c r="AS6" s="31"/>
      <c r="AT6" s="33"/>
      <c r="AU6" s="31"/>
      <c r="AV6" s="33"/>
      <c r="AW6" s="33"/>
      <c r="AX6" s="33"/>
      <c r="AY6" s="33"/>
      <c r="AZ6" s="33"/>
      <c r="BA6" s="33"/>
      <c r="BB6" s="33"/>
      <c r="BC6" s="141"/>
      <c r="BD6" s="141"/>
      <c r="BE6" s="141"/>
      <c r="BF6" s="141"/>
      <c r="BG6" s="141"/>
      <c r="BH6" s="141"/>
      <c r="BI6" s="33"/>
      <c r="BJ6" s="141"/>
      <c r="BK6" s="141"/>
      <c r="BL6" s="141"/>
      <c r="BM6" s="141"/>
      <c r="BN6" s="141"/>
      <c r="BO6" s="141"/>
      <c r="BP6" s="33"/>
      <c r="BQ6" s="33"/>
      <c r="BR6" s="33"/>
      <c r="BS6" s="33"/>
      <c r="BT6" s="33"/>
      <c r="BU6" s="141"/>
      <c r="BV6" s="141"/>
      <c r="BW6" s="141"/>
      <c r="BX6" s="141"/>
      <c r="BY6" s="141"/>
      <c r="BZ6" s="141"/>
      <c r="CA6" s="33"/>
      <c r="CB6" s="33"/>
      <c r="CC6" s="33"/>
      <c r="CD6" s="33"/>
      <c r="CE6" s="33"/>
      <c r="CF6" s="33"/>
      <c r="CG6" s="33"/>
      <c r="CH6" s="33"/>
      <c r="CI6" s="33"/>
      <c r="CJ6" s="6"/>
      <c r="CL6" s="229"/>
      <c r="CM6" s="230"/>
      <c r="CN6" s="230"/>
      <c r="CO6" s="230"/>
      <c r="CP6" s="231"/>
      <c r="CQ6" s="230"/>
      <c r="CR6" s="230"/>
      <c r="CS6" s="230"/>
      <c r="CT6" s="231"/>
      <c r="CU6" s="6"/>
      <c r="GC6" s="40"/>
      <c r="GM6" s="40"/>
      <c r="GN6" s="40"/>
      <c r="GO6" s="40"/>
      <c r="GP6" s="40"/>
      <c r="GR6" s="1"/>
      <c r="JD6" s="6"/>
      <c r="JE6" s="6"/>
    </row>
    <row r="7" spans="1:265" ht="8.1" hidden="1" customHeight="1">
      <c r="CL7" s="229"/>
      <c r="CM7" s="230"/>
      <c r="CN7" s="230"/>
      <c r="CO7" s="230"/>
      <c r="CP7" s="231"/>
      <c r="CQ7" s="230"/>
      <c r="CR7" s="230"/>
      <c r="CS7" s="230"/>
      <c r="CT7" s="231"/>
      <c r="GR7" s="1"/>
      <c r="GT7" s="8"/>
      <c r="GU7" s="8"/>
      <c r="GV7" s="8"/>
      <c r="JD7" s="9"/>
      <c r="JE7" s="9"/>
    </row>
    <row r="8" spans="1:265" ht="6" customHeight="1" thickBot="1">
      <c r="G8" s="265"/>
      <c r="H8" s="265"/>
      <c r="I8" s="265"/>
      <c r="J8" s="265"/>
      <c r="K8" s="266"/>
      <c r="L8" s="266"/>
      <c r="M8" s="266"/>
      <c r="Q8" s="141"/>
      <c r="AS8" s="157"/>
      <c r="AX8" s="158"/>
      <c r="AY8" s="158"/>
      <c r="BE8" s="124"/>
      <c r="BF8" s="124"/>
      <c r="BG8" s="124"/>
      <c r="BH8" s="124"/>
      <c r="BK8" s="124"/>
      <c r="BL8" s="124"/>
      <c r="BM8" s="124"/>
      <c r="BN8" s="124"/>
      <c r="BO8" s="124"/>
      <c r="BV8" s="124"/>
      <c r="BW8" s="124"/>
      <c r="BX8" s="124"/>
      <c r="BY8" s="124"/>
      <c r="BZ8" s="124"/>
      <c r="CI8" s="134" t="s">
        <v>77</v>
      </c>
      <c r="CK8" s="20"/>
      <c r="CL8" s="232"/>
      <c r="CM8" s="233"/>
      <c r="CN8" s="233"/>
      <c r="CO8" s="233"/>
      <c r="CP8" s="234"/>
      <c r="CQ8" s="233"/>
      <c r="CR8" s="233"/>
      <c r="CS8" s="233"/>
      <c r="CT8" s="234"/>
      <c r="ES8" s="117"/>
      <c r="ET8" s="117"/>
      <c r="EU8" s="117"/>
      <c r="EV8" s="124"/>
      <c r="EW8" s="124"/>
      <c r="EX8" s="124"/>
      <c r="EY8" s="124"/>
      <c r="EZ8" s="124"/>
      <c r="FA8" s="124"/>
      <c r="FB8" s="117"/>
      <c r="FC8" s="124"/>
      <c r="FD8" s="124"/>
      <c r="FE8" s="124"/>
      <c r="FF8" s="124"/>
      <c r="FG8" s="124"/>
      <c r="FH8" s="124"/>
      <c r="FI8" s="117"/>
      <c r="FJ8" s="117"/>
      <c r="FK8" s="117"/>
      <c r="FL8" s="117"/>
      <c r="FM8" s="117"/>
      <c r="FN8" s="124"/>
      <c r="FO8" s="124"/>
      <c r="FP8" s="124"/>
      <c r="FQ8" s="124"/>
      <c r="FR8" s="124"/>
      <c r="FS8" s="124"/>
      <c r="FT8" s="117"/>
      <c r="FU8" s="117"/>
      <c r="FV8" s="117"/>
      <c r="FW8" s="117"/>
      <c r="FX8" s="117"/>
      <c r="FY8" s="117"/>
      <c r="FZ8" s="117"/>
      <c r="GA8" s="117"/>
      <c r="GD8" s="20"/>
      <c r="GE8" s="20"/>
      <c r="GF8" s="20"/>
      <c r="GG8" s="20"/>
      <c r="GH8" s="20"/>
      <c r="GI8" s="20"/>
      <c r="GJ8" s="20"/>
      <c r="GK8" s="20"/>
      <c r="GL8" s="20"/>
      <c r="GR8" s="1"/>
      <c r="GT8" s="8"/>
      <c r="GU8" s="8"/>
      <c r="GV8" s="8"/>
      <c r="JD8" s="9"/>
      <c r="JE8" s="9"/>
    </row>
    <row r="9" spans="1:265" s="11" customFormat="1" ht="24.95" customHeight="1">
      <c r="A9" s="242" t="s">
        <v>0</v>
      </c>
      <c r="B9" s="242" t="s">
        <v>4</v>
      </c>
      <c r="C9" s="242" t="s">
        <v>60</v>
      </c>
      <c r="D9" s="242" t="s">
        <v>69</v>
      </c>
      <c r="E9" s="242" t="s">
        <v>47</v>
      </c>
      <c r="F9" s="242" t="s">
        <v>19</v>
      </c>
      <c r="G9" s="260" t="s">
        <v>48</v>
      </c>
      <c r="H9" s="261"/>
      <c r="I9" s="261"/>
      <c r="J9" s="262"/>
      <c r="K9" s="260" t="s">
        <v>59</v>
      </c>
      <c r="L9" s="261"/>
      <c r="M9" s="262"/>
      <c r="N9" s="260" t="s">
        <v>56</v>
      </c>
      <c r="O9" s="261"/>
      <c r="P9" s="261"/>
      <c r="Q9" s="262"/>
      <c r="R9" s="260" t="s">
        <v>55</v>
      </c>
      <c r="S9" s="261"/>
      <c r="T9" s="262"/>
      <c r="U9" s="260" t="s">
        <v>54</v>
      </c>
      <c r="V9" s="261"/>
      <c r="W9" s="261"/>
      <c r="X9" s="262"/>
      <c r="Y9" s="260" t="s">
        <v>53</v>
      </c>
      <c r="Z9" s="261"/>
      <c r="AA9" s="262"/>
      <c r="AB9" s="260" t="s">
        <v>52</v>
      </c>
      <c r="AC9" s="261"/>
      <c r="AD9" s="261"/>
      <c r="AE9" s="262"/>
      <c r="AF9" s="260" t="s">
        <v>51</v>
      </c>
      <c r="AG9" s="261"/>
      <c r="AH9" s="262"/>
      <c r="AI9" s="260" t="s">
        <v>50</v>
      </c>
      <c r="AJ9" s="261"/>
      <c r="AK9" s="261"/>
      <c r="AL9" s="262"/>
      <c r="AM9" s="260" t="s">
        <v>49</v>
      </c>
      <c r="AN9" s="261"/>
      <c r="AO9" s="262"/>
      <c r="AP9" s="242" t="s">
        <v>1</v>
      </c>
      <c r="AQ9" s="242" t="s">
        <v>113</v>
      </c>
      <c r="AR9" s="252" t="s">
        <v>7</v>
      </c>
      <c r="AS9" s="252" t="s">
        <v>9</v>
      </c>
      <c r="AT9" s="252" t="s">
        <v>8</v>
      </c>
      <c r="AU9" s="252" t="s">
        <v>10</v>
      </c>
      <c r="AV9" s="140"/>
      <c r="AW9" s="140"/>
      <c r="AX9" s="252" t="s">
        <v>61</v>
      </c>
      <c r="AY9" s="242" t="s">
        <v>16</v>
      </c>
      <c r="AZ9" s="242" t="s">
        <v>62</v>
      </c>
      <c r="BA9" s="242" t="s">
        <v>63</v>
      </c>
      <c r="BB9" s="252" t="s">
        <v>81</v>
      </c>
      <c r="BC9" s="242" t="s">
        <v>83</v>
      </c>
      <c r="BD9" s="242" t="s">
        <v>117</v>
      </c>
      <c r="BE9" s="242"/>
      <c r="BF9" s="242"/>
      <c r="BG9" s="242"/>
      <c r="BH9" s="242"/>
      <c r="BI9" s="259" t="s">
        <v>85</v>
      </c>
      <c r="BJ9" s="242" t="s">
        <v>86</v>
      </c>
      <c r="BK9" s="242"/>
      <c r="BL9" s="242"/>
      <c r="BM9" s="242"/>
      <c r="BN9" s="242"/>
      <c r="BO9" s="242"/>
      <c r="BP9" s="242" t="s">
        <v>64</v>
      </c>
      <c r="BQ9" s="250" t="s">
        <v>65</v>
      </c>
      <c r="BR9" s="252" t="s">
        <v>66</v>
      </c>
      <c r="BS9" s="242" t="s">
        <v>67</v>
      </c>
      <c r="BT9" s="252" t="s">
        <v>87</v>
      </c>
      <c r="BU9" s="242" t="s">
        <v>88</v>
      </c>
      <c r="BV9" s="242"/>
      <c r="BW9" s="242"/>
      <c r="BX9" s="242"/>
      <c r="BY9" s="242"/>
      <c r="BZ9" s="242"/>
      <c r="CA9" s="242" t="s">
        <v>89</v>
      </c>
      <c r="CB9" s="242" t="s">
        <v>68</v>
      </c>
      <c r="CC9" s="245" t="s">
        <v>91</v>
      </c>
      <c r="CD9" s="247" t="s">
        <v>90</v>
      </c>
      <c r="CE9" s="248"/>
      <c r="CF9" s="248"/>
      <c r="CG9" s="248"/>
      <c r="CH9" s="249"/>
      <c r="CI9" s="242" t="s">
        <v>78</v>
      </c>
      <c r="CJ9" s="12"/>
      <c r="CK9" s="287" t="s">
        <v>120</v>
      </c>
      <c r="CL9" s="237" t="s">
        <v>121</v>
      </c>
      <c r="CM9" s="239" t="s">
        <v>136</v>
      </c>
      <c r="CN9" s="239" t="s">
        <v>137</v>
      </c>
      <c r="CO9" s="239" t="s">
        <v>138</v>
      </c>
      <c r="CP9" s="235" t="s">
        <v>122</v>
      </c>
      <c r="CQ9" s="237" t="s">
        <v>139</v>
      </c>
      <c r="CR9" s="239" t="s">
        <v>140</v>
      </c>
      <c r="CS9" s="239" t="s">
        <v>141</v>
      </c>
      <c r="CT9" s="235" t="s">
        <v>142</v>
      </c>
      <c r="CU9" s="12"/>
      <c r="CV9" s="242" t="str">
        <f>C9&amp;" Status"</f>
        <v>Manufacturer (Outdoor Unit) Status</v>
      </c>
      <c r="CW9" s="242" t="str">
        <f>D9&amp;" Status"</f>
        <v>Brand Name (Outdoor Unit) Status</v>
      </c>
      <c r="CX9" s="242" t="str">
        <f>E9&amp;" Status"</f>
        <v>Basic Model Number (Number Unique to the Basic Model) Status</v>
      </c>
      <c r="CY9" s="242" t="str">
        <f>F9&amp;" Status"</f>
        <v>Individual Model Number Covered by Basic Model (Outdoor Unit) Status</v>
      </c>
      <c r="CZ9" s="256" t="str">
        <f>G9</f>
        <v>Indoor Unit 1</v>
      </c>
      <c r="DA9" s="257"/>
      <c r="DB9" s="257"/>
      <c r="DC9" s="258"/>
      <c r="DD9" s="256" t="str">
        <f>K9</f>
        <v>Air Mover 1, If Applicable</v>
      </c>
      <c r="DE9" s="257"/>
      <c r="DF9" s="258"/>
      <c r="DG9" s="256" t="str">
        <f>N9</f>
        <v>Indoor Unit 2, If Applicable</v>
      </c>
      <c r="DH9" s="257"/>
      <c r="DI9" s="257"/>
      <c r="DJ9" s="258"/>
      <c r="DK9" s="256" t="str">
        <f>R9</f>
        <v>Air Mover 2, If Applicable</v>
      </c>
      <c r="DL9" s="257"/>
      <c r="DM9" s="258"/>
      <c r="DN9" s="256" t="str">
        <f>U9</f>
        <v>Indoor Unit 3, If Applicable</v>
      </c>
      <c r="DO9" s="257"/>
      <c r="DP9" s="257"/>
      <c r="DQ9" s="258"/>
      <c r="DR9" s="256" t="str">
        <f>Y9</f>
        <v>Air Mover 3, If Applicable</v>
      </c>
      <c r="DS9" s="257"/>
      <c r="DT9" s="258"/>
      <c r="DU9" s="256" t="str">
        <f>AB9</f>
        <v>Indoor Unit 4, If Applicable</v>
      </c>
      <c r="DV9" s="257"/>
      <c r="DW9" s="257"/>
      <c r="DX9" s="258"/>
      <c r="DY9" s="256" t="str">
        <f>AF9</f>
        <v>Air Mover 4, If Applicable</v>
      </c>
      <c r="DZ9" s="257"/>
      <c r="EA9" s="258"/>
      <c r="EB9" s="256" t="str">
        <f>AI9</f>
        <v>Indoor Unit 5, If Applicable</v>
      </c>
      <c r="EC9" s="257"/>
      <c r="ED9" s="257"/>
      <c r="EE9" s="258"/>
      <c r="EF9" s="256" t="str">
        <f>AM9</f>
        <v>Air Mover 5, If Applicable</v>
      </c>
      <c r="EG9" s="257"/>
      <c r="EH9" s="258"/>
      <c r="EI9" s="242" t="str">
        <f>AP9&amp;" Status"</f>
        <v>Action Status</v>
      </c>
      <c r="EJ9" s="242" t="s">
        <v>115</v>
      </c>
      <c r="EK9" s="242" t="str">
        <f>AR9&amp;" Status"</f>
        <v>Is the Certification for this Basic Model Based on a Waiver of DOE's Test Procedure Requirements? Status</v>
      </c>
      <c r="EL9" s="242" t="str">
        <f>AS9&amp;" Status"</f>
        <v>Date of Test Procedure Waiver, if Applicable Status</v>
      </c>
      <c r="EM9" s="242" t="str">
        <f>AT9&amp;" Status"</f>
        <v>Is the Certification based upon any Exception Relief from an Applicable Standard by DOE's Office of Hearing and Appeals? Status</v>
      </c>
      <c r="EN9" s="242" t="str">
        <f>AU9&amp;" Status"</f>
        <v>Date of Exception Relief, if Applicable Status</v>
      </c>
      <c r="EO9" s="138"/>
      <c r="EP9" s="138"/>
      <c r="EQ9" s="242" t="str">
        <f t="shared" ref="EQ9:EV9" si="0">AX9&amp;" Status"</f>
        <v>All Refrigerant Types Acceptable for Use with this Rated Combination (Optional) Status</v>
      </c>
      <c r="ER9" s="242" t="str">
        <f t="shared" si="0"/>
        <v>Cooling Capacity (Btu/h) Status</v>
      </c>
      <c r="ES9" s="242" t="str">
        <f t="shared" si="0"/>
        <v>For Heat Pumps Only, Heating Capacity (Btu/h), Optional Status</v>
      </c>
      <c r="ET9" s="242" t="str">
        <f t="shared" si="0"/>
        <v>Number of Indoor Units Tested with the Outdoor Unit Status</v>
      </c>
      <c r="EU9" s="242" t="str">
        <f t="shared" si="0"/>
        <v>Sample Size For SEER2 Status</v>
      </c>
      <c r="EV9" s="242" t="str">
        <f t="shared" si="0"/>
        <v>Seasonal Energy Efficiency Ratio 2 (SEER2) in Btu/W-h Status</v>
      </c>
      <c r="EW9" s="242" t="s">
        <v>84</v>
      </c>
      <c r="EX9" s="242" t="str">
        <f t="shared" ref="EX9:FV9" si="1">BE9&amp;" Status"</f>
        <v xml:space="preserve"> Status</v>
      </c>
      <c r="EY9" s="242" t="str">
        <f t="shared" si="1"/>
        <v xml:space="preserve"> Status</v>
      </c>
      <c r="EZ9" s="242" t="str">
        <f t="shared" si="1"/>
        <v xml:space="preserve"> Status</v>
      </c>
      <c r="FA9" s="242" t="str">
        <f t="shared" si="1"/>
        <v xml:space="preserve"> Status</v>
      </c>
      <c r="FB9" s="269" t="str">
        <f t="shared" si="1"/>
        <v>For Heat Pumps only, Sample Size For HSPF2 Status</v>
      </c>
      <c r="FC9" s="242" t="str">
        <f t="shared" si="1"/>
        <v>For Heat Pumps Only, Heating Seasonal Performance Factor 2 (HSPF2) in Btu/W-h Status</v>
      </c>
      <c r="FD9" s="242" t="str">
        <f t="shared" si="1"/>
        <v xml:space="preserve"> Status</v>
      </c>
      <c r="FE9" s="242" t="str">
        <f t="shared" si="1"/>
        <v xml:space="preserve"> Status</v>
      </c>
      <c r="FF9" s="242" t="str">
        <f t="shared" si="1"/>
        <v xml:space="preserve"> Status</v>
      </c>
      <c r="FG9" s="242" t="str">
        <f t="shared" si="1"/>
        <v xml:space="preserve"> Status</v>
      </c>
      <c r="FH9" s="242" t="str">
        <f t="shared" si="1"/>
        <v xml:space="preserve"> Status</v>
      </c>
      <c r="FI9" s="242" t="str">
        <f t="shared" si="1"/>
        <v>Is the Average Off Mode Power Consumption Based on the Use of an AEDM?   Status</v>
      </c>
      <c r="FJ9" s="242" t="str">
        <f t="shared" si="1"/>
        <v>Name of AEDM for Average Off Mode Power Consumption, If Applicable Status</v>
      </c>
      <c r="FK9" s="242" t="str">
        <f t="shared" si="1"/>
        <v>Is the Average Off Mode Power Consumption Rating Based on Testing of This Combination?  Status</v>
      </c>
      <c r="FL9" s="242" t="str">
        <f t="shared" si="1"/>
        <v>Average Off Mode Power Consumption (Watts) Status</v>
      </c>
      <c r="FM9" s="242" t="str">
        <f t="shared" si="1"/>
        <v>Sample Size For EER2, If Applicable Status</v>
      </c>
      <c r="FN9" s="242" t="str">
        <f t="shared" si="1"/>
        <v>Energy Efficiency Ratio 2 (EER2) in Btu/W-h, If Applicable Status</v>
      </c>
      <c r="FO9" s="242" t="str">
        <f t="shared" si="1"/>
        <v xml:space="preserve"> Status</v>
      </c>
      <c r="FP9" s="242" t="str">
        <f t="shared" si="1"/>
        <v xml:space="preserve"> Status</v>
      </c>
      <c r="FQ9" s="242" t="str">
        <f t="shared" si="1"/>
        <v xml:space="preserve"> Status</v>
      </c>
      <c r="FR9" s="242" t="str">
        <f t="shared" si="1"/>
        <v xml:space="preserve"> Status</v>
      </c>
      <c r="FS9" s="242" t="str">
        <f t="shared" si="1"/>
        <v xml:space="preserve"> Status</v>
      </c>
      <c r="FT9" s="242" t="str">
        <f t="shared" si="1"/>
        <v>Can this Basic Model be Sold in the Southeast (AL, AR, DE, FL, GA, HI, KY, LA, MD, MS, NC, OK, SC, TN, TX, VA, DC, PR, US Territories)? Status</v>
      </c>
      <c r="FU9" s="242" t="str">
        <f t="shared" si="1"/>
        <v>Can this Basic Model be Sold in the Southwest (AZ, CA, NV, NM)? Status</v>
      </c>
      <c r="FV9" s="242" t="str">
        <f t="shared" si="1"/>
        <v>Total Cooling Full Load Air Volume Rate (SCFM) Status</v>
      </c>
      <c r="FW9" s="242" t="str">
        <f>CD10&amp;" Status"</f>
        <v>Compressor Frequency Set Point for Cooling Full Speed Compressor Operation in A2 Test (Hz) Status</v>
      </c>
      <c r="FX9" s="242" t="str">
        <f>CE10&amp;" Status"</f>
        <v>Compressor Frequency Set Point for Cooling Full Speed Compressor Operation in B2 Test (Hz) Status</v>
      </c>
      <c r="FY9" s="242" t="str">
        <f>CF10&amp;" Status"</f>
        <v>Compressor Frequency Set Point for Cooling Intermediate Speed Compressor Operation in Ev Test (Hz) Status</v>
      </c>
      <c r="FZ9" s="242" t="str">
        <f>CG10&amp;" Status"</f>
        <v>Compressor Frequency Set Point for Cooling Minimum Speed Compressor Operation in B1 Test (Hz) Status</v>
      </c>
      <c r="GA9" s="242" t="str">
        <f>CH10&amp;" Status"</f>
        <v>Compressor Frequency Set Point for Cooling Minimum Speed Compressor Operation in F1 Test (Hz) Status</v>
      </c>
      <c r="GB9" s="242" t="str">
        <f>CI9&amp;" Status"</f>
        <v>Link to EnergyGuide Label Website (Enter link or, if submitting link later, enter 'By annual report date') Status</v>
      </c>
      <c r="GC9" s="10"/>
      <c r="GD9" s="221" t="str">
        <f>CL9&amp;" Status"</f>
        <v>Energy Efficiency Ratio 2 (EER2) in Btu/W-h Status</v>
      </c>
      <c r="GE9" s="221" t="str">
        <f>CM9&amp;" Status"</f>
        <v>Is the Basic Model Compliant with AHRI 1380? Status</v>
      </c>
      <c r="GF9" s="221" t="str">
        <f>CN9&amp;" Status"</f>
        <v>Coefficient of Performance (COP) at 5°F, if Applicable Status</v>
      </c>
      <c r="GG9" s="221" t="str">
        <f>CO9&amp;" Status"</f>
        <v>Capacity Ratio at 5°F/47°F, if Applicable Status</v>
      </c>
      <c r="GH9" s="217" t="str">
        <f t="shared" ref="GH9:GL9" si="2">CP9&amp;" Status"</f>
        <v>AHRI Certified Reference Number (if Applicable) Status</v>
      </c>
      <c r="GI9" s="219" t="str">
        <f t="shared" si="2"/>
        <v>Heating Seasonal Performance Factor 2 (HSPF2 Region V) in Btu/W-h Status</v>
      </c>
      <c r="GJ9" s="221" t="str">
        <f t="shared" si="2"/>
        <v>Compressor Cut-In Temperature (Degrees F) Status</v>
      </c>
      <c r="GK9" s="221" t="str">
        <f t="shared" si="2"/>
        <v>Compressor Cut-Out Temperature (Degrees F) Status</v>
      </c>
      <c r="GL9" s="221" t="str">
        <f t="shared" si="2"/>
        <v>Minimum Number of Stages for OEM-Approved Electric Resistance Heat Kits, or Minimum Electric Resistance Heat Stages of Allowed Thermostat Controls, Whichever is Less (Enter "None" if No Electric Resistance Heat) Status</v>
      </c>
      <c r="GM9" s="10"/>
      <c r="GN9" s="10"/>
      <c r="GO9" s="10"/>
      <c r="GP9" s="10"/>
      <c r="GR9" s="1"/>
      <c r="JD9" s="12"/>
      <c r="JE9" s="12"/>
    </row>
    <row r="10" spans="1:265" s="11" customFormat="1" ht="165" customHeight="1" thickBot="1">
      <c r="A10" s="244"/>
      <c r="B10" s="244"/>
      <c r="C10" s="254"/>
      <c r="D10" s="254"/>
      <c r="E10" s="254"/>
      <c r="F10" s="254"/>
      <c r="G10" s="135" t="s">
        <v>57</v>
      </c>
      <c r="H10" s="135" t="s">
        <v>70</v>
      </c>
      <c r="I10" s="21" t="s">
        <v>58</v>
      </c>
      <c r="J10" s="21" t="s">
        <v>111</v>
      </c>
      <c r="K10" s="21" t="s">
        <v>57</v>
      </c>
      <c r="L10" s="21" t="s">
        <v>70</v>
      </c>
      <c r="M10" s="21" t="s">
        <v>58</v>
      </c>
      <c r="N10" s="21" t="s">
        <v>57</v>
      </c>
      <c r="O10" s="21" t="s">
        <v>71</v>
      </c>
      <c r="P10" s="21" t="s">
        <v>58</v>
      </c>
      <c r="Q10" s="21" t="s">
        <v>111</v>
      </c>
      <c r="R10" s="21" t="s">
        <v>57</v>
      </c>
      <c r="S10" s="21" t="s">
        <v>71</v>
      </c>
      <c r="T10" s="21" t="s">
        <v>58</v>
      </c>
      <c r="U10" s="21" t="s">
        <v>57</v>
      </c>
      <c r="V10" s="21" t="s">
        <v>71</v>
      </c>
      <c r="W10" s="21" t="s">
        <v>58</v>
      </c>
      <c r="X10" s="21" t="s">
        <v>112</v>
      </c>
      <c r="Y10" s="21" t="s">
        <v>57</v>
      </c>
      <c r="Z10" s="21" t="s">
        <v>71</v>
      </c>
      <c r="AA10" s="21" t="s">
        <v>58</v>
      </c>
      <c r="AB10" s="21" t="s">
        <v>57</v>
      </c>
      <c r="AC10" s="21" t="s">
        <v>71</v>
      </c>
      <c r="AD10" s="21" t="s">
        <v>58</v>
      </c>
      <c r="AE10" s="21" t="s">
        <v>111</v>
      </c>
      <c r="AF10" s="21" t="s">
        <v>57</v>
      </c>
      <c r="AG10" s="21" t="s">
        <v>71</v>
      </c>
      <c r="AH10" s="21" t="s">
        <v>58</v>
      </c>
      <c r="AI10" s="21" t="s">
        <v>57</v>
      </c>
      <c r="AJ10" s="21" t="s">
        <v>71</v>
      </c>
      <c r="AK10" s="21" t="s">
        <v>58</v>
      </c>
      <c r="AL10" s="21" t="s">
        <v>111</v>
      </c>
      <c r="AM10" s="21" t="s">
        <v>57</v>
      </c>
      <c r="AN10" s="21" t="s">
        <v>71</v>
      </c>
      <c r="AO10" s="21" t="s">
        <v>58</v>
      </c>
      <c r="AP10" s="254"/>
      <c r="AQ10" s="254"/>
      <c r="AR10" s="253"/>
      <c r="AS10" s="253"/>
      <c r="AT10" s="253"/>
      <c r="AU10" s="253"/>
      <c r="AV10" s="139"/>
      <c r="AW10" s="139"/>
      <c r="AX10" s="253"/>
      <c r="AY10" s="254"/>
      <c r="AZ10" s="254"/>
      <c r="BA10" s="254"/>
      <c r="BB10" s="253"/>
      <c r="BC10" s="243"/>
      <c r="BD10" s="243"/>
      <c r="BE10" s="243"/>
      <c r="BF10" s="243"/>
      <c r="BG10" s="243"/>
      <c r="BH10" s="243"/>
      <c r="BI10" s="252"/>
      <c r="BJ10" s="243"/>
      <c r="BK10" s="243"/>
      <c r="BL10" s="243"/>
      <c r="BM10" s="243"/>
      <c r="BN10" s="243"/>
      <c r="BO10" s="243"/>
      <c r="BP10" s="254"/>
      <c r="BQ10" s="251"/>
      <c r="BR10" s="253"/>
      <c r="BS10" s="254"/>
      <c r="BT10" s="253"/>
      <c r="BU10" s="243"/>
      <c r="BV10" s="243"/>
      <c r="BW10" s="243"/>
      <c r="BX10" s="243"/>
      <c r="BY10" s="243"/>
      <c r="BZ10" s="243"/>
      <c r="CA10" s="244"/>
      <c r="CB10" s="244"/>
      <c r="CC10" s="246"/>
      <c r="CD10" s="145" t="s">
        <v>92</v>
      </c>
      <c r="CE10" s="145" t="s">
        <v>93</v>
      </c>
      <c r="CF10" s="145" t="s">
        <v>94</v>
      </c>
      <c r="CG10" s="145" t="s">
        <v>95</v>
      </c>
      <c r="CH10" s="145" t="s">
        <v>96</v>
      </c>
      <c r="CI10" s="243"/>
      <c r="CJ10" s="22"/>
      <c r="CK10" s="287"/>
      <c r="CL10" s="238"/>
      <c r="CM10" s="240"/>
      <c r="CN10" s="240"/>
      <c r="CO10" s="240"/>
      <c r="CP10" s="236"/>
      <c r="CQ10" s="238"/>
      <c r="CR10" s="240"/>
      <c r="CS10" s="240"/>
      <c r="CT10" s="236"/>
      <c r="CU10" s="22"/>
      <c r="CV10" s="244"/>
      <c r="CW10" s="244"/>
      <c r="CX10" s="244"/>
      <c r="CY10" s="244"/>
      <c r="CZ10" s="136" t="str">
        <f>G10&amp;" Status"</f>
        <v>Manufacturer Status</v>
      </c>
      <c r="DA10" s="136" t="str">
        <f>H10&amp;" Status"</f>
        <v>Brand(s) Status</v>
      </c>
      <c r="DB10" s="136" t="str">
        <f>I10&amp;" Status"</f>
        <v>Individual Model Number Status</v>
      </c>
      <c r="DC10" s="136" t="s">
        <v>114</v>
      </c>
      <c r="DD10" s="136" t="str">
        <f t="shared" ref="DD10:DI10" si="3">K10&amp;" Status"</f>
        <v>Manufacturer Status</v>
      </c>
      <c r="DE10" s="136" t="str">
        <f t="shared" si="3"/>
        <v>Brand(s) Status</v>
      </c>
      <c r="DF10" s="136" t="str">
        <f t="shared" si="3"/>
        <v>Individual Model Number Status</v>
      </c>
      <c r="DG10" s="136" t="str">
        <f t="shared" si="3"/>
        <v>Manufacturer Status</v>
      </c>
      <c r="DH10" s="136" t="str">
        <f t="shared" si="3"/>
        <v>Brand Status</v>
      </c>
      <c r="DI10" s="136" t="str">
        <f t="shared" si="3"/>
        <v>Individual Model Number Status</v>
      </c>
      <c r="DJ10" s="136" t="s">
        <v>114</v>
      </c>
      <c r="DK10" s="136" t="str">
        <f t="shared" ref="DK10:DP10" si="4">R10&amp;" Status"</f>
        <v>Manufacturer Status</v>
      </c>
      <c r="DL10" s="136" t="str">
        <f t="shared" si="4"/>
        <v>Brand Status</v>
      </c>
      <c r="DM10" s="136" t="str">
        <f t="shared" si="4"/>
        <v>Individual Model Number Status</v>
      </c>
      <c r="DN10" s="136" t="str">
        <f t="shared" si="4"/>
        <v>Manufacturer Status</v>
      </c>
      <c r="DO10" s="136" t="str">
        <f t="shared" si="4"/>
        <v>Brand Status</v>
      </c>
      <c r="DP10" s="136" t="str">
        <f t="shared" si="4"/>
        <v>Individual Model Number Status</v>
      </c>
      <c r="DQ10" s="136" t="s">
        <v>114</v>
      </c>
      <c r="DR10" s="136" t="str">
        <f t="shared" ref="DR10:DW10" si="5">Y10&amp;" Status"</f>
        <v>Manufacturer Status</v>
      </c>
      <c r="DS10" s="136" t="str">
        <f t="shared" si="5"/>
        <v>Brand Status</v>
      </c>
      <c r="DT10" s="136" t="str">
        <f t="shared" si="5"/>
        <v>Individual Model Number Status</v>
      </c>
      <c r="DU10" s="136" t="str">
        <f t="shared" si="5"/>
        <v>Manufacturer Status</v>
      </c>
      <c r="DV10" s="136" t="str">
        <f t="shared" si="5"/>
        <v>Brand Status</v>
      </c>
      <c r="DW10" s="136" t="str">
        <f t="shared" si="5"/>
        <v>Individual Model Number Status</v>
      </c>
      <c r="DX10" s="136" t="s">
        <v>114</v>
      </c>
      <c r="DY10" s="136" t="str">
        <f t="shared" ref="DY10:ED10" si="6">AF10&amp;" Status"</f>
        <v>Manufacturer Status</v>
      </c>
      <c r="DZ10" s="136" t="str">
        <f t="shared" si="6"/>
        <v>Brand Status</v>
      </c>
      <c r="EA10" s="136" t="str">
        <f t="shared" si="6"/>
        <v>Individual Model Number Status</v>
      </c>
      <c r="EB10" s="136" t="str">
        <f t="shared" si="6"/>
        <v>Manufacturer Status</v>
      </c>
      <c r="EC10" s="136" t="str">
        <f t="shared" si="6"/>
        <v>Brand Status</v>
      </c>
      <c r="ED10" s="136" t="str">
        <f t="shared" si="6"/>
        <v>Individual Model Number Status</v>
      </c>
      <c r="EE10" s="136" t="s">
        <v>114</v>
      </c>
      <c r="EF10" s="136" t="str">
        <f>AM10&amp;" Status"</f>
        <v>Manufacturer Status</v>
      </c>
      <c r="EG10" s="136" t="str">
        <f>AN10&amp;" Status"</f>
        <v>Brand Status</v>
      </c>
      <c r="EH10" s="136" t="str">
        <f>AO10&amp;" Status"</f>
        <v>Individual Model Number Status</v>
      </c>
      <c r="EI10" s="244"/>
      <c r="EJ10" s="244"/>
      <c r="EK10" s="244"/>
      <c r="EL10" s="244"/>
      <c r="EM10" s="244"/>
      <c r="EN10" s="244"/>
      <c r="EO10" s="137" t="str">
        <f>E10&amp;" Status"</f>
        <v xml:space="preserve"> Status</v>
      </c>
      <c r="EP10" s="137" t="str">
        <f>F10&amp;" Status"</f>
        <v xml:space="preserve"> Status</v>
      </c>
      <c r="EQ10" s="244"/>
      <c r="ER10" s="244"/>
      <c r="ES10" s="244"/>
      <c r="ET10" s="244"/>
      <c r="EU10" s="244"/>
      <c r="EV10" s="244"/>
      <c r="EW10" s="244"/>
      <c r="EX10" s="244"/>
      <c r="EY10" s="244"/>
      <c r="EZ10" s="244"/>
      <c r="FA10" s="244"/>
      <c r="FB10" s="269"/>
      <c r="FC10" s="244"/>
      <c r="FD10" s="244"/>
      <c r="FE10" s="244"/>
      <c r="FF10" s="244"/>
      <c r="FG10" s="244"/>
      <c r="FH10" s="244"/>
      <c r="FI10" s="244"/>
      <c r="FJ10" s="244"/>
      <c r="FK10" s="244"/>
      <c r="FL10" s="244"/>
      <c r="FM10" s="244"/>
      <c r="FN10" s="244"/>
      <c r="FO10" s="244"/>
      <c r="FP10" s="244"/>
      <c r="FQ10" s="244"/>
      <c r="FR10" s="244"/>
      <c r="FS10" s="244"/>
      <c r="FT10" s="244"/>
      <c r="FU10" s="244"/>
      <c r="FV10" s="244"/>
      <c r="FW10" s="244"/>
      <c r="FX10" s="244"/>
      <c r="FY10" s="244"/>
      <c r="FZ10" s="244"/>
      <c r="GA10" s="244"/>
      <c r="GB10" s="244"/>
      <c r="GC10" s="22"/>
      <c r="GD10" s="222"/>
      <c r="GE10" s="222"/>
      <c r="GF10" s="222"/>
      <c r="GG10" s="222"/>
      <c r="GH10" s="218"/>
      <c r="GI10" s="220"/>
      <c r="GJ10" s="222"/>
      <c r="GK10" s="222"/>
      <c r="GL10" s="222"/>
      <c r="GM10" s="22"/>
      <c r="GN10" s="22"/>
      <c r="GO10" s="22"/>
      <c r="GP10" s="22"/>
      <c r="GQ10" s="23"/>
      <c r="GR10" s="23"/>
      <c r="GS10" s="255" t="s">
        <v>45</v>
      </c>
      <c r="GT10" s="255"/>
      <c r="GU10" s="22" t="s">
        <v>124</v>
      </c>
      <c r="GV10" s="40" t="s">
        <v>22</v>
      </c>
      <c r="GX10" s="136" t="s">
        <v>106</v>
      </c>
      <c r="GY10" s="136" t="s">
        <v>107</v>
      </c>
      <c r="GZ10" s="136" t="s">
        <v>108</v>
      </c>
      <c r="HA10" s="22"/>
      <c r="HB10" s="136" t="s">
        <v>116</v>
      </c>
      <c r="HD10" s="24" t="s">
        <v>5</v>
      </c>
    </row>
    <row r="11" spans="1:265" s="11" customFormat="1" ht="26.25" thickTop="1">
      <c r="A11" s="28">
        <v>1</v>
      </c>
      <c r="B11" s="29" t="str">
        <f t="shared" ref="B11:B42" si="7">IF(COUNTIF(CV11:GB11,"")=No_of_Columns,"",IF(COUNTIF(CV11:GB11,"ok")=No_of_Columns,"ok","Error"))</f>
        <v/>
      </c>
      <c r="C11" s="142"/>
      <c r="D11" s="41"/>
      <c r="E11" s="41"/>
      <c r="F11" s="41"/>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25"/>
      <c r="AT11" s="16"/>
      <c r="AU11" s="25"/>
      <c r="AV11" s="120"/>
      <c r="AW11" s="16"/>
      <c r="AX11" s="25"/>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26"/>
      <c r="CJ11" s="164"/>
      <c r="CK11" s="172" t="str">
        <f t="shared" ref="CK11:CK42" si="8">IF(COUNTIF(GD11:GL11,"")=9,"",IF(COUNTIF(GD11:GL11,"ok")=9,"ok",IF(AND(COUNTIF(GD11:GH11,"ok")=5,COUNTIF(GI11:GL11,"")=4),"ok","Error")))</f>
        <v/>
      </c>
      <c r="CL11" s="166"/>
      <c r="CM11" s="167"/>
      <c r="CN11" s="167"/>
      <c r="CO11" s="167"/>
      <c r="CP11" s="187"/>
      <c r="CQ11" s="166"/>
      <c r="CR11" s="167"/>
      <c r="CS11" s="167"/>
      <c r="CT11" s="184"/>
      <c r="CU11" s="119"/>
      <c r="CV11" s="125" t="str">
        <f t="shared" ref="CV11:CV42" si="9">IF(COUNTA($C11:$CI11)=0,"",IF(ISBLANK($C11),"Empty cell","ok"))</f>
        <v/>
      </c>
      <c r="CW11" s="125" t="str">
        <f t="shared" ref="CW11:CW42" si="10">IF(COUNTA($C11:$CI11)=0,"",IF(ISBLANK(D11),"Empty cell","ok"))</f>
        <v/>
      </c>
      <c r="CX11" s="125" t="str">
        <f t="shared" ref="CX11:CX42" si="11">IF(COUNTA($C11:$CI11)=0,"",IF(ISBLANK(E11),"Empty cell","ok"))</f>
        <v/>
      </c>
      <c r="CY11" s="125" t="str">
        <f t="shared" ref="CY11:CY42" si="12">IF(COUNTA($C11:$CI11)=0,"",IF(ISBLANK(F11),"Empty cell","ok"))</f>
        <v/>
      </c>
      <c r="CZ11" s="125" t="str">
        <f t="shared" ref="CZ11:CZ42" si="13">IF(COUNTA($C11:$CI11)=0,"",IF(ISBLANK(G11),"Empty cell",IF(ISBLANK(I11),"ok",IF(AND(G11="***",I11="***"),"ok",IF(AND(G11&lt;&gt;"***",I11&lt;&gt;"***"),"ok","Manufacturer &amp; Indiv. Model No. must both or neither be ***")))))</f>
        <v/>
      </c>
      <c r="DA11" s="125" t="str">
        <f t="shared" ref="DA11:DA42" si="14">IF(COUNTA($C11:$CI11)=0,"",IF(ISBLANK(H11),"Empty cell","ok"))</f>
        <v/>
      </c>
      <c r="DB11" s="125" t="str">
        <f t="shared" ref="DB11:DB42" si="15">IF(COUNTA($C11:$CI11)=0,"",IF(ISBLANK(I11),"Empty cell",IF(ISBLANK(G11),"ok",IF(AND(I11="***",G11="***"),"ok",IF(AND(I11&lt;&gt;"***",G11&lt;&gt;"***"),"ok","Manufacturer &amp; Indiv. Model No. must both or neither be ***")))))</f>
        <v/>
      </c>
      <c r="DC11" s="125" t="str">
        <f t="shared" ref="DC11:DC42" si="16">IF(COUNTA($C11:$CI11)=0,"",IF(ISBLANK(J11),"Empty cell",IF(OR(J11="SDHV",J11="LOW",J11="MID",J11="N",J11="CON"),"ok","Entry should be SDHV, LOW, MID, N, or CON")))</f>
        <v/>
      </c>
      <c r="DD11" s="125" t="str">
        <f t="shared" ref="DD11:DD42" si="17">IF(COUNTA($C11:$CI11)=0,"",IF(OR(G11="***",I11="***"),IF(ISBLANK(K11),"Empty cell",IF(K11="***","ok","Entry should be ***")),IF(K11="***","Entry should not be ***","ok")))</f>
        <v/>
      </c>
      <c r="DE11" s="125" t="str">
        <f t="shared" ref="DE11:DE42" si="18">IF(COUNTA($C11:$CI11)=0,"",IF(ISBLANK(K11),IF(ISBLANK(L11),IF(OR(G11="***",I11="***"),"Empty cell","ok"),"Manuf. Air Mover 1 column not completed"),IF(ISBLANK(L11),"Empty cell","ok")))</f>
        <v/>
      </c>
      <c r="DF11" s="125" t="str">
        <f t="shared" ref="DF11:DF42" si="19">IF(COUNTA($C11:$CI11)=0,"",IF(ISBLANK(K11),IF(ISBLANK(M11),IF(OR(G11="***",I11="***"),"Empty cell","ok"),"Manuf. Air Mover 1 column not completed"),IF(K11="***",IF(ISBLANK(M11),"Empty cell",IF(M11="***","ok","Entry should be ***")),IF(ISBLANK(M11),"Empty cell",IF(M11="***","Entry should not be ***","ok")))))</f>
        <v/>
      </c>
      <c r="DG11" s="125" t="str">
        <f t="shared" ref="DG11:DG42" si="20">IF(COUNTA($C11:$CI11)=0,"",IF(OR($G11="***",$I11="***"),IF(ISBLANK(N11),"ok","No entry should be made"),IF(N11="***","Entry cannot be ***",IF(ISBLANK(N11),"Empty cell","ok"))))</f>
        <v/>
      </c>
      <c r="DH11" s="125" t="str">
        <f t="shared" ref="DH11:DH42" si="21">IF(COUNTA($C11:$CI11)=0,"",IF(OR($G11="***",$I11="***"),IF(ISBLANK(O11),"ok","No entry should be made"),IF(ISBLANK(O11),"Empty cell","ok")))</f>
        <v/>
      </c>
      <c r="DI11" s="125" t="str">
        <f t="shared" ref="DI11:DI42" si="22">IF(COUNTA($C11:$CI11)=0,"",IF(OR($G11="***",$I11="***"),IF(ISBLANK(P11),"ok","No entry should be made"),IF(P11="***","Entry cannot be ***",IF(ISBLANK(P11),"Empty cell","ok"))))</f>
        <v/>
      </c>
      <c r="DJ11" s="125" t="str">
        <f t="shared" ref="DJ11:DJ42" si="23">IF(COUNTA($C11:$CI11)=0,"",IF(OR($G11="***",$I11="***"),IF(ISBLANK(Q11),"ok","No entry should be made"),IF(OR(Q11="SDHV",Q11="LOW",Q11="MID",Q11="N",Q11="CON"),"ok",IF(ISBLANK(Q11),"Empty cell","Entry should be SDHV, LOW, MID, N, or CON"))))</f>
        <v/>
      </c>
      <c r="DK11" s="125" t="str">
        <f t="shared" ref="DK11:DK42" si="24">IF(COUNTA($C11:$CI11)=0,"",IF(OR($G11="***",$I11="***"),IF(ISBLANK(R11),"ok","No entry should be made"),IF(R11="***","Entry cannot be ***","ok")))</f>
        <v/>
      </c>
      <c r="DL11" s="125" t="str">
        <f t="shared" ref="DL11:DL42" si="25">IF(COUNTA($C11:$CI11)=0,"",IF(ISBLANK(R11),IF(ISBLANK(S11),"ok","Manuf. Air Mover 2 column not completed"),IF(ISBLANK(S11),"Empty cell","ok")))</f>
        <v/>
      </c>
      <c r="DM11" s="125" t="str">
        <f t="shared" ref="DM11:DM42" si="26">IF(COUNTA($C11:$CI11)=0,"",IF(ISBLANK(R11),IF(ISBLANK(T11),"ok","Manuf. Air Mover 2 column not completed"),IF(ISBLANK(T11),"Empty cell",IF(T11="***","Entry should not be ***","ok"))))</f>
        <v/>
      </c>
      <c r="DN11" s="125" t="str">
        <f t="shared" ref="DN11:DN42" si="27">IF(COUNTA($C11:$CI11)=0,"",IF(OR(ISBLANK(G11),ISBLANK(H11),ISBLANK(I11),ISBLANK(J11),ISBLANK(N11),ISBLANK(O11),ISBLANK(P11),ISBLANK(Q11)),IF(ISBLANK(U11),"ok","Info on Indoor Unit 1 or 2 is not completed"),IF(OR($G11="***",$I11="***"),IF(ISBLANK(U11),"ok","No entry should be made"),IF(U11="***","Entry cannot be ***","ok"))))</f>
        <v/>
      </c>
      <c r="DO11" s="125" t="str">
        <f t="shared" ref="DO11:DO42" si="28">IF(COUNTA($C11:$CI11)=0,"",IF(ISBLANK(U11),IF(ISBLANK(V11),"ok","Manuf. Indoor Unit 3 is not completed"),IF(ISBLANK(V11),"Empty cell","ok")))</f>
        <v/>
      </c>
      <c r="DP11" s="125" t="str">
        <f t="shared" ref="DP11:DP42" si="29">IF(COUNTA($C11:$CI11)=0,"",IF(ISBLANK(U11),IF(ISBLANK(W11),"ok","Manuf. Indoor Unit 3 is not completed"),IF(ISBLANK(W11),"Empty cell",IF(W11="***","Entry cannot be ***","ok"))))</f>
        <v/>
      </c>
      <c r="DQ11" s="125" t="str">
        <f t="shared" ref="DQ11:DQ42" si="30">IF(COUNTA($C11:$CI11)=0,"",IF(ISBLANK(U11),IF(ISBLANK(X11),"ok","Manuf. Indoor Unit 3 is not completed"),IF(ISBLANK(X11),"Empty cell",IF(J11=Q11,IF(OR(X11="SDHV",X11="LOW",X11="MID",X11="N",X11="CON"),"ok","Entry should be SDHV, LOW, MID, N, or CON"),IF(OR(J11=X11,Q11=X11),"ok","Only 2 Types are allowed for each Basic Model")))))</f>
        <v/>
      </c>
      <c r="DR11" s="125" t="str">
        <f t="shared" ref="DR11:DR42" si="31">IF(COUNTA($C11:$CI11)=0,"",IF(ISBLANK(U11),IF(ISBLANK(Y11),"ok","Manuf. Indoor Unit 3 is not completed"),IF(Y11="***","Entry cannot be ***","ok")))</f>
        <v/>
      </c>
      <c r="DS11" s="125" t="str">
        <f t="shared" ref="DS11:DS42" si="32">IF(COUNTA($C11:$CI11)=0,"",IF(ISBLANK(Y11),IF(ISBLANK(Z11),"ok","Manuf. Air Mover 3 column not completed"),IF(ISBLANK(Z11),"Empty cell","ok")))</f>
        <v/>
      </c>
      <c r="DT11" s="125" t="str">
        <f t="shared" ref="DT11:DT42" si="33">IF(COUNTA($C11:$CI11)=0,"",IF(ISBLANK(Y11),IF(ISBLANK(AA11),"ok","Manuf. Air Mover 3 column not completed"),IF(ISBLANK(AA11),"Empty cell",IF(AA11="***","Entry should not be ***","ok"))))</f>
        <v/>
      </c>
      <c r="DU11" s="125" t="str">
        <f t="shared" ref="DU11:DU42" si="34">IF(COUNTA($C11:$CI11)=0,"",IF(OR(ISBLANK(U11),ISBLANK(V11),ISBLANK(W11),ISBLANK(X11)),IF(ISBLANK(AB11),"ok","Info on Indoor Unit 3 is not completed"),IF(OR($G11="***",$I11="***"),IF(ISBLANK(AB11),"ok","No entry should be made"),IF(AB11="***","Entry cannot be ***","ok"))))</f>
        <v/>
      </c>
      <c r="DV11" s="125" t="str">
        <f t="shared" ref="DV11:DV42" si="35">IF(COUNTA($C11:$CI11)=0,"",IF(ISBLANK(AB11),IF(ISBLANK(AC11),"ok","Manuf. Indoor Unit 4 is not completed"),IF(ISBLANK(AC11),"Empty cell","ok")))</f>
        <v/>
      </c>
      <c r="DW11" s="125" t="str">
        <f t="shared" ref="DW11:DW42" si="36">IF(COUNTA($C11:$CI11)=0,"",IF(ISBLANK(AB11),IF(ISBLANK(AD11),"ok","Manuf. Indoor Unit 4 is not completed"),IF(ISBLANK(AD11),"Empty cell",IF(AD11="***","Entry cannot be ***","ok"))))</f>
        <v/>
      </c>
      <c r="DX11" s="125" t="str">
        <f t="shared" ref="DX11:DX42" si="37">IF(COUNTA($C11:$CI11)=0,"",IF(ISBLANK(AB11),IF(ISBLANK(AE11),"ok","Manuf. Indoor Unit 4 is not completed"),IF(ISBLANK(AE11),"Empty cell",IF(AND(J11=Q11,J11=X11),IF(OR(AE11="SDHV",AE11="LOW",AE11="MID",AE11="N",AE11="CON"),"ok","Entry should be SDHV, LOW, MID, N, or CON"),IF(OR(J11=AE11,Q11=AE11,X11=AE11),"ok","Only 2 Types are allowed for each Basic Model")))))</f>
        <v/>
      </c>
      <c r="DY11" s="125" t="str">
        <f t="shared" ref="DY11:DY42" si="38">IF(COUNTA($C11:$CI11)=0,"",IF(ISBLANK(AB11),IF(ISBLANK(AF11),"ok","Manuf. Indoor Unit 4 is not completed"),IF(AF11="***","Entry cannot be ***","ok")))</f>
        <v/>
      </c>
      <c r="DZ11" s="125" t="str">
        <f t="shared" ref="DZ11:DZ42" si="39">IF(COUNTA($C11:$CI11)=0,"",IF(ISBLANK(AF11),IF(ISBLANK(AG11),"ok","Manuf. Air Mover 4 column not completed"),IF(ISBLANK(AG11),"Empty cell","ok")))</f>
        <v/>
      </c>
      <c r="EA11" s="125" t="str">
        <f t="shared" ref="EA11:EA42" si="40">IF(COUNTA($C11:$CI11)=0,"",IF(ISBLANK(AF11),IF(ISBLANK(AH11),"ok","Manuf. Air Mover 4 column not completed"),IF(ISBLANK(AH11),"Empty cell",IF(AH11="***","Entry should not be ***","ok"))))</f>
        <v/>
      </c>
      <c r="EB11" s="125" t="str">
        <f t="shared" ref="EB11:EB42" si="41">IF(COUNTA($C11:$CI11)=0,"",IF(OR(ISBLANK(AB11),ISBLANK(AC11),ISBLANK(AD11),ISBLANK(AE11)),IF(ISBLANK(AI11),"ok","Info on Indoor Unit 4 is not completed"),IF(OR($G11="***",$I11="***"),IF(ISBLANK(AI11),"ok","No entry should be made"),IF(AI11="***","Entry cannot be ***","ok"))))</f>
        <v/>
      </c>
      <c r="EC11" s="125" t="str">
        <f t="shared" ref="EC11:EC42" si="42">IF(COUNTA($C11:$CI11)=0,"",IF(ISBLANK(AI11),IF(ISBLANK(AJ11),"ok","Manuf. Indoor Unit 5 is not completed"),IF(ISBLANK(AJ11),"Empty cell","ok")))</f>
        <v/>
      </c>
      <c r="ED11" s="125" t="str">
        <f t="shared" ref="ED11:ED42" si="43">IF(COUNTA($C11:$CI11)=0,"",IF(ISBLANK(AI11),IF(ISBLANK(AK11),"ok","Manuf. Indoor Unit 5 is not completed"),IF(ISBLANK(AK11),"Empty cell",IF(AK11="***","Entry cannot be ***","ok"))))</f>
        <v/>
      </c>
      <c r="EE11" s="125" t="str">
        <f t="shared" ref="EE11:EE42" si="44">IF(COUNTA($C11:$CI11)=0,"",IF(ISBLANK(AI11),IF(ISBLANK(AL11),"ok","Manuf. Indoor Unit 5 is not completed"),IF(ISBLANK(AL11),"Empty cell",IF(AND(J11=Q11,J11=X11,J11=AE11),IF(OR(AL11="SDHV",AL11="LOW",AL11="MID",AL11="N",AL11="CON"),"ok","Entry should be SDHV, LOW, MID, N, or CON"),IF(OR(J11=AL11,Q11=AL11,X11=AL11,AE11=AL11),"ok","Only 2 Types are allowed for each Basic Model")))))</f>
        <v/>
      </c>
      <c r="EF11" s="125" t="str">
        <f t="shared" ref="EF11:EF42" si="45">IF(COUNTA($C11:$CI11)=0,"",IF(ISBLANK(AI11),IF(ISBLANK(AM11),"ok","Manuf. Indoor Unit 5 is not completed"),IF(AM11="***","Entry cannot be ***","ok")))</f>
        <v/>
      </c>
      <c r="EG11" s="125" t="str">
        <f t="shared" ref="EG11:EG42" si="46">IF(COUNTA($C11:$CI11)=0,"",IF(ISBLANK(AM11),IF(ISBLANK(AN11),"ok","Manuf. Air Mover 5 column not completed"),IF(ISBLANK(AN11),"Empty cell","ok")))</f>
        <v/>
      </c>
      <c r="EH11" s="125" t="str">
        <f t="shared" ref="EH11:EH42" si="47">IF(COUNTA($C11:$CI11)=0,"",IF(ISBLANK(AM11),IF(ISBLANK(AO11),"ok","Manuf. Air Mover 5 column not completed"),IF(ISBLANK(AO11),"Empty cell",IF(AO11="***","Entry should not be ***","ok"))))</f>
        <v/>
      </c>
      <c r="EI11" s="125" t="str">
        <f t="shared" ref="EI11:EI42" si="48">IF(COUNTA($C11:$CI11)=0,"",IF(ISBLANK($AP11),"Empty cell",IF(OR($AP11="n",$AP11="d",$AP11="c",$AP11="e",$AP11="f"),"ok","Should be n, d, c, e, or f")))</f>
        <v/>
      </c>
      <c r="EJ11" s="125" t="str">
        <f t="shared" ref="EJ11:EJ42" si="49">IF(COUNTA($C11:$CI11)=0,"",IF(ISBLANK($AQ11),"Empty cell",IF($AQ11&lt;1,"Prod. Gr. Code should be an int. betw. 1 and "&amp;No_of_Product_Classes,IF($AQ11&gt;No_of_Product_Classes,"Prod. Gr. Code should be an int. betw. 1 and "&amp;No_of_Product_Classes,IF($AQ11=INT($AQ11),IF(OR(AQ11=1,AQ11=2,AQ11=3),IF(GX11=TRUE,"ok","Indoor Unit Types entered not consistent with PGC 1, 2, or 3"),IF(OR(AQ11=4,AQ11=5),IF(GY11=TRUE,"ok","Indoor Unit Types entered not consistent with PGC 4 or 5"),IF(OR(AQ11=6,AQ11=7),IF(GZ11=TRUE,"ok","Indoor Unit Types entered not consistent with PGC 6 or 7"),"Prod. Gr. Code should be an int. betw. 1 and "&amp;No_of_Product_Classes))),"Prod. Gr. Code should be an int. betw. 1 and "&amp;No_of_Product_Classes)))))</f>
        <v/>
      </c>
      <c r="EK11" s="125" t="str">
        <f t="shared" ref="EK11:EK42" si="50">IF(COUNTA($C11:$CI11)=0,"",IF(AP11="d","ok",IF(ISBLANK(AR11),"Empty cell",IF(AR11="yes","ok",IF(AR11="y","ok",IF(AR11="no","ok",IF(AR11="n","ok","Entry should be either 'yes', 'y', 'no' or 'n'")))))))</f>
        <v/>
      </c>
      <c r="EL11" s="125" t="str">
        <f t="shared" ref="EL11:EL42" si="51">IF(COUNTA($C11:$CI11)=0,"",IF(AP11="d","ok",IF(ISBLANK(AR11),IF(ISBLANK(AS11),"ok","Waiver question not answered"),IF(OR(AR11="yes",AR11="y"),IF(ISBLANK(AS11),"Empty cell",IF(ISNUMBER(AS11),IF(AS11&lt;1,"Entry should be a date in M/D/YYYY format","ok"),"Entry should be a date in M/D/YYYY format")),IF(OR(AR11="no",AR11="n"),IF(ISBLANK(AS11),"ok","No entry should be made in cell"),IF(ISBLANK(AS11),"ok","No entry should be made in cell"))))))</f>
        <v/>
      </c>
      <c r="EM11" s="125" t="str">
        <f t="shared" ref="EM11:EM42" si="52">IF(COUNTA($C11:$CI11)=0,"",IF(AP11="d","ok",IF(ISBLANK(AT11),"Empty cell",IF(AT11="yes","ok",IF(AT11="y","ok",IF(AT11="no","ok",IF(AT11="n","ok","Entry should be either 'yes', 'y', 'no' or 'n'")))))))</f>
        <v/>
      </c>
      <c r="EN11" s="125" t="str">
        <f t="shared" ref="EN11:EN42" si="53">IF(COUNTA($C11:$CI11)=0,"",IF(AP11="d","ok",IF(ISBLANK(AT11),IF(ISBLANK(AU11),"ok","Exemption question not answered"),IF(OR(AT11="yes",AT11="y"),IF(ISBLANK(AU11),"Empty cell",IF(ISNUMBER(AU11),IF(AU11&lt;1,"Entry should be a date in M/D/YYYY format","ok"),"Entry should be a date in M/D/YYYY format")),IF(OR(AT11="no",AT11="n"),IF(ISBLANK(AU11),"ok","No entry should be made in cell"),IF(ISBLANK(AU11),"ok","No entry should be made in cell"))))))</f>
        <v/>
      </c>
      <c r="EO11" s="125" t="str">
        <f t="shared" ref="EO11:EQ30" si="54">IF(COUNTA($C11:$CI11)=0,"","ok")</f>
        <v/>
      </c>
      <c r="EP11" s="125" t="str">
        <f t="shared" si="54"/>
        <v/>
      </c>
      <c r="EQ11" s="125" t="str">
        <f t="shared" si="54"/>
        <v/>
      </c>
      <c r="ER11" s="125" t="str">
        <f t="shared" ref="ER11:ER42" si="55">IF(COUNTA($C11:$CI11)=0,"",IF(AP11="d","ok",IF(ISBLANK($AY11),"Empty cell",IF(ISNUMBER($AY11),IF($AY11&gt;0,"ok","Entry should be greater than 0"),"Entry should be a number"))))</f>
        <v/>
      </c>
      <c r="ES11" s="125" t="str">
        <f t="shared" ref="ES11:ES42" si="56">IF(COUNTA($C11:$CI11)=0,"",IF(AP11="d","ok",IF(ISBLANK($AZ11),"ok",IF(OR(AQ11=3,AQ11=5,AQ11=7),IF(ISNUMBER($AZ11),IF($AZ11&gt;0,"ok","Entry should be greater than 0"),"Entry should be a number"),"Model is not a heat pump"))))</f>
        <v/>
      </c>
      <c r="ET11" s="125" t="str">
        <f t="shared" ref="ET11:ET42" si="57">IF(COUNTA($C11:$CI11)=0,"",IF(AP11="d","ok",IF(G11="***",IF(ISBLANK(BA11),"Empty cell",IF(ISNUMBER(BA11),IF(BA11&gt;0,IF(BA11=INT(BA11),"ok","Entry should be an integer &gt; 0"),"Entry should be an integer &gt; 0"),"Entry should be an integer &gt; 0")),IF(ISBLANK(BA11),"ok","Not certifying all comb'ns based on req'd tested comb'n"))))</f>
        <v/>
      </c>
      <c r="EU11" s="125" t="str">
        <f t="shared" ref="EU11:EU42" si="58">IF(COUNTA($C11:$CI11)=0,"",IF(AP11="d","ok",IF(ISBLANK(BB11),"Empty cell",IF(ISNUMBER(BB11),IF(BB11&gt;0,IF(BB11=INT(BB11),"ok","Entry should be an integer &gt; 0"),"Entry should be an integer &gt; 0"),"Entry should be an integer &gt; 0"))))</f>
        <v/>
      </c>
      <c r="EV11" s="125" t="str">
        <f t="shared" ref="EV11:EV42" si="59">IF(COUNTA($C11:$CI11)=0,"",IF(AP11="d","ok",IF(ISBLANK(BC11),"Empty cell",IF(ISNUMBER(BC11),IF(BC11&gt;0,"ok","Entry should be greater than 0"),"Entry should be a number"))))</f>
        <v/>
      </c>
      <c r="EW11" s="125" t="str">
        <f t="shared" ref="EW11:EW42" si="60">IF(COUNTA($C11:$CI11)=0,"",IF(AP11="D","ok",IF(ISBLANK(BD11),IF(AND(OR(J11="N",ISBLANK(J11)),OR(Q11="N",ISBLANK(Q11)),OR(X11="N",ISBLANK(X11)),OR(AE11="N",ISBLANK(AE11)),OR(AL11="N",ISBLANK(AL11))),"ok","Empty cell"),IF(OR(BD11="CM",BD11="WM",BD11="LOW",BD11="MID",BD11="SDHV",BD11="SC",BD11="CON"),IF(HB11=TRUE,"ok","Entry not consistent with Indoor Unit Types and PGC"),"Entry not one of CM, WM, LOW, MID, SDHV, SC, or CON"))))</f>
        <v/>
      </c>
      <c r="EX11" s="125" t="str">
        <f t="shared" ref="EX11:FA30" si="61">IF(COUNTA($C11:$CI11)=0,"","ok")</f>
        <v/>
      </c>
      <c r="EY11" s="125" t="str">
        <f t="shared" si="61"/>
        <v/>
      </c>
      <c r="EZ11" s="125" t="str">
        <f t="shared" si="61"/>
        <v/>
      </c>
      <c r="FA11" s="125" t="str">
        <f t="shared" si="61"/>
        <v/>
      </c>
      <c r="FB11" s="125" t="str">
        <f t="shared" ref="FB11:FB42" si="62">IF(COUNTA($C11:$CI11)=0,"",IF(AP11="d","ok",IF(OR(AQ11=3,AQ11=5,AQ11=7),IF(ISBLANK(BI11),"Empty cell",IF(ISNUMBER(BI11),IF(BI11&gt;0,IF(BI11=INT(BI11),"ok","Entry should be an integer &gt; 0"),"Entry should be an integer &gt; 0"),"Entry should be an integer &gt; 0")),IF(ISBLANK(BI11),"ok","Model is not a heat pump"))))</f>
        <v/>
      </c>
      <c r="FC11" s="125" t="str">
        <f t="shared" ref="FC11:FC42" si="63">IF(COUNTA($C11:$CI11)=0,"",IF($AP11="d","ok",IF(OR($AQ11=3,$AQ11=5,$AQ11=7),IF(ISBLANK(BJ11),"Empty cell",IF(ISNUMBER(BJ11),IF(BJ11&gt;0,"ok","Entry should be &gt; 0"),"Entry should be a number &gt; 0")),IF(ISBLANK(BJ11),"ok","Model is not a heat pump"))))</f>
        <v/>
      </c>
      <c r="FD11" s="125" t="str">
        <f t="shared" ref="FD11:FH20" si="64">IF(COUNTA($C11:$CI11)=0,"","ok")</f>
        <v/>
      </c>
      <c r="FE11" s="125" t="str">
        <f t="shared" si="64"/>
        <v/>
      </c>
      <c r="FF11" s="125" t="str">
        <f t="shared" si="64"/>
        <v/>
      </c>
      <c r="FG11" s="125" t="str">
        <f t="shared" si="64"/>
        <v/>
      </c>
      <c r="FH11" s="125" t="str">
        <f t="shared" si="64"/>
        <v/>
      </c>
      <c r="FI11" s="125" t="str">
        <f t="shared" ref="FI11:FI42" si="65">IF(COUNTA($C11:$CI11)=0,"",IF($AP11="d","ok",IF(ISBLANK(BP11),"Empty cell",IF(BP11="yes","ok",IF(BP11="y","ok",IF(BP11="no","ok",IF(BP11="n","ok","Entry should be either 'yes', 'y', 'no' or 'n'")))))))</f>
        <v/>
      </c>
      <c r="FJ11" s="125" t="str">
        <f t="shared" ref="FJ11:FJ42" si="66">IF(COUNTA($C11:$CI11)=0,"",IF(AP11="d","ok",IF(ISBLANK(BP11),IF(ISBLANK(BQ11),"ok","AEDM question not answered"),IF(OR(BP11="yes",BP11="y"),IF(ISBLANK(BQ11),"Empty cell","ok"),IF(OR(BP11="no",BP11="n"),IF(ISBLANK(BQ11),"ok","No entry should be made in cell"),IF(ISBLANK(BQ11),"ok","No entry should be made in cell"))))))</f>
        <v/>
      </c>
      <c r="FK11" s="125" t="str">
        <f t="shared" ref="FK11:FK42" si="67">IF(COUNTA($C11:$CI11)=0,"",IF($AP11="d","ok",IF(ISBLANK(BR11),"Empty cell",IF(BR11="yes","ok",IF(BR11="y","ok",IF(BR11="no","ok",IF(BR11="n","ok","Entry should be either 'yes', 'y', 'no' or 'n'")))))))</f>
        <v/>
      </c>
      <c r="FL11" s="125" t="str">
        <f t="shared" ref="FL11:FL42" si="68">IF(COUNTA($C11:$CI11)=0,"",IF(AP11="d","ok",IF(ISBLANK($BS11),"Empty cell",IF(ISNUMBER($BS11),IF($BS11&gt;0,"ok","Entry should be &gt; 0"),"Entry should be a number &gt; 0"))))</f>
        <v/>
      </c>
      <c r="FM11" s="125" t="str">
        <f t="shared" ref="FM11:FM42" si="69">IF(COUNTA($C11:$CI11)=0,"",IF(AP11="d","ok",IF(ISBLANK(BT11),IF(OR(AQ11=1,AQ11=2),"Empty cell","ok"),IF(ISNUMBER(BT11),IF(BT11&gt;0,IF(BT11=INT(BT11),"ok","Entry should be an integer &gt; 0"),"Entry should be an integer &gt; 0"),"Entry should be an integer &gt; 0"))))</f>
        <v/>
      </c>
      <c r="FN11" s="125" t="str">
        <f t="shared" ref="FN11:FN42" si="70">IF(COUNTA($C11:$CI11)=0,"",IF($AP11="d","ok",IF(OR($AQ11=1,$AQ11=2),IF(ISBLANK(BU11),"Empty cell",IF(ISNUMBER(BU11),IF(BU11&gt;0,"ok","Entry should be &gt; 0"),"Entry should be a number &gt; 0")),IF(ISBLANK(BU11),"ok",IF(ISNUMBER(BU11),IF(BU11&gt;0,"ok","Entry should be &gt; 0"),"Entry should be a number &gt; 0")))))</f>
        <v/>
      </c>
      <c r="FO11" s="125" t="str">
        <f t="shared" ref="FO11:FS20" si="71">IF(COUNTA($C11:$CI11)=0,"","ok")</f>
        <v/>
      </c>
      <c r="FP11" s="125" t="str">
        <f t="shared" si="71"/>
        <v/>
      </c>
      <c r="FQ11" s="125" t="str">
        <f t="shared" si="71"/>
        <v/>
      </c>
      <c r="FR11" s="125" t="str">
        <f t="shared" si="71"/>
        <v/>
      </c>
      <c r="FS11" s="125" t="str">
        <f t="shared" si="71"/>
        <v/>
      </c>
      <c r="FT11" s="125" t="str">
        <f t="shared" ref="FT11:FT42" si="72">IF(COUNTA($C11:$CI11)=0,"",IF(OR($AQ11=1,$AQ11=2),IF($AP11="d","ok",IF(ISBLANK(CA11),"Empty cell",IF(CA11="yes","ok",IF(CA11="y","ok",IF(CA11="no","ok",IF(CA11="n","ok","Entry should be either 'yes', 'y', 'no' or 'n'")))))),IF(ISBLANK(CA11),"ok","No entry should be made")))</f>
        <v/>
      </c>
      <c r="FU11" s="125" t="str">
        <f t="shared" ref="FU11:FU42" si="73">IF(COUNTA($C11:$CI11)=0,"",IF(OR($AQ11=1,$AQ11=2),IF($AP11="d","ok",IF(ISBLANK(CB11),"Empty cell",IF(CB11="yes","ok",IF(CB11="y","ok",IF(CB11="no","ok",IF(CB11="n","ok","Entry should be either 'yes', 'y', 'no' or 'n'")))))),IF(ISBLANK(CB11),"ok","No entry should be made")))</f>
        <v/>
      </c>
      <c r="FV11" s="125" t="str">
        <f t="shared" ref="FV11:FV42" si="74">IF(COUNTA($C11:$CI11)=0,"",IF(AP11="d","ok",IF(ISBLANK($CC11),"Empty cell",IF(ISNUMBER($CC11),IF($CC11&gt;0,"ok","Entry should be &gt; 0"),"Entry should be a number &gt; 0"))))</f>
        <v/>
      </c>
      <c r="FW11" s="125" t="str">
        <f t="shared" ref="FW11:FW42" si="75">IF(COUNTA($C11:$CI11)=0,"",IF($AP11="d","ok",IF(ISBLANK(CD11),"ok",IF(ISNUMBER(CD11),IF(CD11&gt;0,"ok","Entry should be &gt; 0"),"Entry should be a number &gt; 0"))))</f>
        <v/>
      </c>
      <c r="FX11" s="125" t="str">
        <f t="shared" ref="FX11:FX42" si="76">IF(COUNTA($C11:$CI11)=0,"",IF($AP11="d","ok",IF(ISBLANK(CE11),"ok",IF(ISNUMBER(CE11),IF(CE11&gt;0,"ok","Entry should be &gt; 0"),"Entry should be a number &gt; 0"))))</f>
        <v/>
      </c>
      <c r="FY11" s="125" t="str">
        <f t="shared" ref="FY11:FY42" si="77">IF(COUNTA($C11:$CI11)=0,"",IF($AP11="d","ok",IF(ISBLANK(CF11),"ok",IF(ISNUMBER(CF11),IF(CF11&gt;0,"ok","Entry should be &gt; 0"),"Entry should be a number &gt; 0"))))</f>
        <v/>
      </c>
      <c r="FZ11" s="125" t="str">
        <f t="shared" ref="FZ11:FZ42" si="78">IF(COUNTA($C11:$CI11)=0,"",IF($AP11="d","ok",IF(ISBLANK(CG11),"ok",IF(ISNUMBER(CG11),IF(CG11&gt;0,"ok","Entry should be &gt; 0"),"Entry should be a number &gt; 0"))))</f>
        <v/>
      </c>
      <c r="GA11" s="125" t="str">
        <f t="shared" ref="GA11:GA42" si="79">IF(COUNTA($C11:$CI11)=0,"",IF($AP11="d","ok",IF(ISBLANK(CH11),"ok",IF(ISNUMBER(CH11),IF(CH11&gt;0,"ok","Entry should be &gt; 0"),"Entry should be a number &gt; 0"))))</f>
        <v/>
      </c>
      <c r="GB11" s="129" t="str">
        <f t="shared" ref="GB11:GB42" si="80">IF(COUNTA($C11:$CI11)=0,"",IF(AP11="d","ok",IF(ISBLANK(CI11),"Empty cell",IF(OR(LEFT(CI11,7)="http://",LEFT(CI11,8)="https://",LEFT(CI11,6)="ftp://",LEFT(CI11,7)="sftp://",CI11="By annual report date"),"ok","Entry must begin with http://, https://, ftp:// or sftp://or be 'By annual report date'"))))</f>
        <v/>
      </c>
      <c r="GC11" s="10"/>
      <c r="GD11" s="173" t="str">
        <f t="shared" ref="GD11:GD42" si="81">IF(AND(COUNTA($C11:$CI11)=0,COUNTA($CL11:$CT11)=0),"",IF(COUNTA($C11:$CI11)=0,IF(ISBLANK(CL11),"ok","DOE Reporting Section Not Completed"),IF(COUNTA($CL11:$CT11)=0,"",IF(ISBLANK(CL11),"Empty cell",IF(ISNUMBER(CL11),IF(CL11&gt;0,"ok","Entry should be greater than 0"),"Entry should be a number")))))</f>
        <v/>
      </c>
      <c r="GE11" s="173" t="str">
        <f t="shared" ref="GE11:GE42" si="82">IF(AND(COUNTA($C11:$CI11)=0,COUNTA($CL11:$CT11)=0),"",IF(COUNTA($C11:$CI11)=0,IF(ISBLANK(CM11),"ok","DOE Reporting Section Not Completed"),IF(COUNTA($CL11:$CT11)=0,"",IF(ISBLANK(CM11),"Empty cell",IF(OR(CM11="yes",CM11="y",DI11="no",CM11="n"),"ok","Entry should be either 'yes', 'y', 'no' or 'n'")))))</f>
        <v/>
      </c>
      <c r="GF11" s="173" t="str">
        <f>IF(AND(COUNTA($C11:$CI11)=0,COUNTA($CL11:$CT11)=0),"",IF(COUNTA($C11:$CI11)=0,IF(ISBLANK(CN11),"ok","DOE Reporting Section Not Completed"),IF(COUNTA($CL11:$CT11)=0,"",IF(OR($AQ11=3,$AQ11=5,$AQ11=7),IF(ISBLANK(CN11),"Empty cell",IF(ISNUMBER(CN11),IF(CN11&gt;0,"ok","Entry should be greater than 0"),"Entry should be a number")),IF(ISBLANK(CN11),"ok","Model is not a heat pump or PGC not entered")))))</f>
        <v/>
      </c>
      <c r="GG11" s="173" t="str">
        <f t="shared" ref="GG11:GG42" si="83">IF(AND(COUNTA($C11:$CI11)=0,COUNTA($CL11:$CT11)=0),"",IF(COUNTA($C11:$CI11)=0,IF(ISBLANK(CO11),"ok","DOE Reporting Section Not Completed"),IF(COUNTA($CL11:$CT11)=0,"",IF(OR($AQ11=3,$AQ11=5,$AQ11=7),IF(ISBLANK(CO11),"Empty cell",IF(ISNUMBER(CO11),IF(CO11&gt;1,"ok","Entry should be a percentage &gt; 0"),"Entry should be a number")),IF(ISBLANK(CO11),"ok","Model is not a HP or PGC not entered")))))</f>
        <v/>
      </c>
      <c r="GH11" s="183" t="str">
        <f t="shared" ref="GH11:GH42" si="84">IF(AND(COUNTA($C11:$CI11)=0,COUNTA($CL11:$CT11)=0),"",IF(COUNTA($C11:$CI11)=0,IF(ISBLANK(CP11),"ok","DOE Reporting Section Not Completed"),IF(COUNTA($CL11:$CT11)=0,"","ok")))</f>
        <v/>
      </c>
      <c r="GI11" s="182" t="str">
        <f t="shared" ref="GI11:GI42" si="85">IF(AND(COUNTA($C11:$CI11)=0,COUNTA($CQ11:$CT11)=0),"",IF(COUNTA($C11:$CI11)=0,IF(ISBLANK(CQ11),"ok","DOE Reporting Section Not Completed"),IF(COUNTA($CQ11:$CT11)=0,"",IF(OR($AQ11=3,$AQ11=5,$AQ11=7),IF(ISBLANK(CQ11),"Empty cell",IF(ISNUMBER(CQ11),IF(CQ11&gt;0,"ok","Entry should be greater than 0"),"Entry should be a number")),IF(ISBLANK(CQ11),"ok","Model is not a heat pump or PGC not entered")))))</f>
        <v/>
      </c>
      <c r="GJ11" s="173" t="str">
        <f t="shared" ref="GJ11:GJ42" si="86">IF(AND(COUNTA($C11:$CI11)=0,COUNTA($CQ11:$CT11)=0),"",IF(COUNTA($C11:$CI11)=0,IF(ISBLANK(CR11),"ok","DOE Reporting Section Not Completed"),IF(COUNTA($CQ11:$CT11)=0,"",IF(OR($AQ11=3,$AQ11=5,$AQ11=7),IF(ISBLANK(CR11),"Empty cell",IF(ISNUMBER(CR11),"ok","Entry should be a number")),IF(ISBLANK(CR11),"ok","Model is not a heat pump or PGC not entered")))))</f>
        <v/>
      </c>
      <c r="GK11" s="173" t="str">
        <f t="shared" ref="GK11:GK42" si="87">IF(AND(COUNTA($C11:$CI11)=0,COUNTA($CQ11:$CT11)=0),"",IF(COUNTA($C11:$CI11)=0,IF(ISBLANK(CS11),"ok","DOE Reporting Section Not Completed"),IF(COUNTA($CQ11:$CT11)=0,"",IF(OR($AQ11=3,$AQ11=5,$AQ11=7),IF(ISBLANK(CS11),"Empty cell",IF(ISNUMBER(CS11),"ok","Entry should be a number")),IF(ISBLANK(CS11),"ok","Model is not a heat pump or PGC not entered")))))</f>
        <v/>
      </c>
      <c r="GL11" s="173" t="str">
        <f>IF(AND(COUNTA($C11:$CI11)=0,COUNTA($CQ11:$CT11)=0),"",IF(COUNTA($C11:$CI11)=0,IF(ISBLANK(CT11),"ok","DOE Reporting Section Not Completed"),IF(COUNTA($CQ11:$CT11)=0,"",IF(OR($AQ11=3,$AQ11=5,$AQ11=7),IF(ISBLANK(CT11),"Empty cell",IF(CT11="None","ok",IF(ISNUMBER(CT11),IF(AND(CT11&gt;=0,INT(CT11)=CT11),"ok","Entry should be 'None' or an integer &gt;=0"),"Entry should be 'None' or an integer &gt;=0"))),IF(ISBLANK(CT11),"ok","Model is not a heat pump or PGC not entered")))))</f>
        <v/>
      </c>
      <c r="GM11" s="10"/>
      <c r="GN11" s="10"/>
      <c r="GO11" s="10"/>
      <c r="GP11" s="10"/>
      <c r="GS11" s="11" t="s">
        <v>2</v>
      </c>
      <c r="GT11" s="12">
        <v>85</v>
      </c>
      <c r="GU11" s="12">
        <f t="shared" ref="GU11:GU42" si="88">COUNTA(C11:CI11)</f>
        <v>0</v>
      </c>
      <c r="GV11" s="30" t="str">
        <f>IF(EJ11="ok",CHOOSE(AQ11,'Product Group Codes'!$B$4,'Product Group Codes'!$B$14,'Product Group Codes'!$B$24,'Product Group Codes'!$B$34,'Product Group Codes'!$B$39,'Product Group Codes'!$B$44,'Product Group Codes'!$B$47),"")</f>
        <v/>
      </c>
      <c r="GX11" s="156" t="b">
        <f t="shared" ref="GX11:GX42" si="89">IF(OR(J11="SDHV",Q11="SDHV",X11="SDHV",AE11="SDHV",AL11="SDHV"),FALSE,TRUE)</f>
        <v>1</v>
      </c>
      <c r="GY11" s="156" t="b">
        <f t="shared" ref="GY11:GY42" si="90">IF(OR(J11="SDHV",Q11="SDHV",X11="SDHV",AE11="SDHV",AL11="SDHV"),TRUE,FALSE)</f>
        <v>0</v>
      </c>
      <c r="GZ11" s="156" t="b">
        <f t="shared" ref="GZ11:GZ42" si="91">IF(OR(J11="MID",Q11="MID",X11="MID",AE11="MID",AL11="MID"),IF(OR(J11="SDHV",Q11="SDHV",X11="SDHV",AE11="SDHV",AL11="SDHV",J11="CON",Q11="CON",X11="CON",AE11="CON",AL11="CON"),FALSE,TRUE),FALSE)</f>
        <v>0</v>
      </c>
      <c r="HB11" s="156" t="b">
        <f t="shared" ref="HB11:HB42" si="92">IF(OR(AQ11=6,AQ11=7),IF(BD11="SC",TRUE,FALSE),IF(OR(AQ11=4,AQ11=5),IF(BD11="SDHV",TRUE,FALSE),IF(OR(J11="CON",Q11="CON",X11="CON",AE11="CON",AL11="CON"),IF(BD11="CON",TRUE,FALSE),IF(OR(J11="MID",Q11="MID",X11="MID",AE11="MID",AL11="MID"),IF(OR(BD11="MID",BD11="CM",BD11="WM"),TRUE,FALSE),IF(OR(J11="LOW",Q11="LOW",X11="LOW",AE11="LOW",AL11="LOW"),IF(BD11="LOW",TRUE,FALSE),FALSE)))))</f>
        <v>0</v>
      </c>
      <c r="HD11" s="13" t="s">
        <v>3</v>
      </c>
    </row>
    <row r="12" spans="1:265" s="11" customFormat="1" ht="25.5">
      <c r="A12" s="28">
        <v>2</v>
      </c>
      <c r="B12" s="29" t="str">
        <f t="shared" si="7"/>
        <v/>
      </c>
      <c r="C12" s="143"/>
      <c r="D12" s="42"/>
      <c r="E12" s="42"/>
      <c r="F12" s="42"/>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26"/>
      <c r="AT12" s="17"/>
      <c r="AU12" s="26"/>
      <c r="AV12" s="121"/>
      <c r="AW12" s="17"/>
      <c r="AX12" s="26"/>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27"/>
      <c r="CJ12" s="164"/>
      <c r="CK12" s="172" t="str">
        <f t="shared" si="8"/>
        <v/>
      </c>
      <c r="CL12" s="168"/>
      <c r="CM12" s="169"/>
      <c r="CN12" s="169"/>
      <c r="CO12" s="169"/>
      <c r="CP12" s="188"/>
      <c r="CQ12" s="168"/>
      <c r="CR12" s="169"/>
      <c r="CS12" s="169"/>
      <c r="CT12" s="185"/>
      <c r="CU12" s="119"/>
      <c r="CV12" s="125" t="str">
        <f t="shared" si="9"/>
        <v/>
      </c>
      <c r="CW12" s="125" t="str">
        <f t="shared" si="10"/>
        <v/>
      </c>
      <c r="CX12" s="125" t="str">
        <f t="shared" si="11"/>
        <v/>
      </c>
      <c r="CY12" s="125" t="str">
        <f t="shared" si="12"/>
        <v/>
      </c>
      <c r="CZ12" s="125" t="str">
        <f t="shared" si="13"/>
        <v/>
      </c>
      <c r="DA12" s="125" t="str">
        <f t="shared" si="14"/>
        <v/>
      </c>
      <c r="DB12" s="125" t="str">
        <f t="shared" si="15"/>
        <v/>
      </c>
      <c r="DC12" s="125" t="str">
        <f t="shared" si="16"/>
        <v/>
      </c>
      <c r="DD12" s="125" t="str">
        <f t="shared" si="17"/>
        <v/>
      </c>
      <c r="DE12" s="125" t="str">
        <f t="shared" si="18"/>
        <v/>
      </c>
      <c r="DF12" s="125" t="str">
        <f t="shared" si="19"/>
        <v/>
      </c>
      <c r="DG12" s="125" t="str">
        <f t="shared" si="20"/>
        <v/>
      </c>
      <c r="DH12" s="125" t="str">
        <f t="shared" si="21"/>
        <v/>
      </c>
      <c r="DI12" s="125" t="str">
        <f t="shared" si="22"/>
        <v/>
      </c>
      <c r="DJ12" s="125" t="str">
        <f t="shared" si="23"/>
        <v/>
      </c>
      <c r="DK12" s="125" t="str">
        <f t="shared" si="24"/>
        <v/>
      </c>
      <c r="DL12" s="125" t="str">
        <f t="shared" si="25"/>
        <v/>
      </c>
      <c r="DM12" s="125" t="str">
        <f t="shared" si="26"/>
        <v/>
      </c>
      <c r="DN12" s="125" t="str">
        <f t="shared" si="27"/>
        <v/>
      </c>
      <c r="DO12" s="125" t="str">
        <f t="shared" si="28"/>
        <v/>
      </c>
      <c r="DP12" s="125" t="str">
        <f t="shared" si="29"/>
        <v/>
      </c>
      <c r="DQ12" s="125" t="str">
        <f t="shared" si="30"/>
        <v/>
      </c>
      <c r="DR12" s="125" t="str">
        <f t="shared" si="31"/>
        <v/>
      </c>
      <c r="DS12" s="125" t="str">
        <f t="shared" si="32"/>
        <v/>
      </c>
      <c r="DT12" s="125" t="str">
        <f t="shared" si="33"/>
        <v/>
      </c>
      <c r="DU12" s="125" t="str">
        <f t="shared" si="34"/>
        <v/>
      </c>
      <c r="DV12" s="125" t="str">
        <f t="shared" si="35"/>
        <v/>
      </c>
      <c r="DW12" s="125" t="str">
        <f t="shared" si="36"/>
        <v/>
      </c>
      <c r="DX12" s="125" t="str">
        <f t="shared" si="37"/>
        <v/>
      </c>
      <c r="DY12" s="125" t="str">
        <f t="shared" si="38"/>
        <v/>
      </c>
      <c r="DZ12" s="125" t="str">
        <f t="shared" si="39"/>
        <v/>
      </c>
      <c r="EA12" s="125" t="str">
        <f t="shared" si="40"/>
        <v/>
      </c>
      <c r="EB12" s="125" t="str">
        <f t="shared" si="41"/>
        <v/>
      </c>
      <c r="EC12" s="125" t="str">
        <f t="shared" si="42"/>
        <v/>
      </c>
      <c r="ED12" s="125" t="str">
        <f t="shared" si="43"/>
        <v/>
      </c>
      <c r="EE12" s="125" t="str">
        <f t="shared" si="44"/>
        <v/>
      </c>
      <c r="EF12" s="125" t="str">
        <f t="shared" si="45"/>
        <v/>
      </c>
      <c r="EG12" s="125" t="str">
        <f t="shared" si="46"/>
        <v/>
      </c>
      <c r="EH12" s="125" t="str">
        <f t="shared" si="47"/>
        <v/>
      </c>
      <c r="EI12" s="125" t="str">
        <f t="shared" si="48"/>
        <v/>
      </c>
      <c r="EJ12" s="125" t="str">
        <f t="shared" si="49"/>
        <v/>
      </c>
      <c r="EK12" s="125" t="str">
        <f t="shared" si="50"/>
        <v/>
      </c>
      <c r="EL12" s="125" t="str">
        <f t="shared" si="51"/>
        <v/>
      </c>
      <c r="EM12" s="125" t="str">
        <f t="shared" si="52"/>
        <v/>
      </c>
      <c r="EN12" s="125" t="str">
        <f t="shared" si="53"/>
        <v/>
      </c>
      <c r="EO12" s="125" t="str">
        <f t="shared" si="54"/>
        <v/>
      </c>
      <c r="EP12" s="125" t="str">
        <f t="shared" si="54"/>
        <v/>
      </c>
      <c r="EQ12" s="125" t="str">
        <f t="shared" si="54"/>
        <v/>
      </c>
      <c r="ER12" s="125" t="str">
        <f t="shared" si="55"/>
        <v/>
      </c>
      <c r="ES12" s="125" t="str">
        <f t="shared" si="56"/>
        <v/>
      </c>
      <c r="ET12" s="125" t="str">
        <f t="shared" si="57"/>
        <v/>
      </c>
      <c r="EU12" s="125" t="str">
        <f t="shared" si="58"/>
        <v/>
      </c>
      <c r="EV12" s="125" t="str">
        <f t="shared" si="59"/>
        <v/>
      </c>
      <c r="EW12" s="125" t="str">
        <f t="shared" si="60"/>
        <v/>
      </c>
      <c r="EX12" s="125" t="str">
        <f t="shared" si="61"/>
        <v/>
      </c>
      <c r="EY12" s="125" t="str">
        <f t="shared" si="61"/>
        <v/>
      </c>
      <c r="EZ12" s="125" t="str">
        <f t="shared" si="61"/>
        <v/>
      </c>
      <c r="FA12" s="125" t="str">
        <f t="shared" si="61"/>
        <v/>
      </c>
      <c r="FB12" s="125" t="str">
        <f t="shared" si="62"/>
        <v/>
      </c>
      <c r="FC12" s="125" t="str">
        <f t="shared" si="63"/>
        <v/>
      </c>
      <c r="FD12" s="125" t="str">
        <f t="shared" si="64"/>
        <v/>
      </c>
      <c r="FE12" s="125" t="str">
        <f t="shared" si="64"/>
        <v/>
      </c>
      <c r="FF12" s="125" t="str">
        <f t="shared" si="64"/>
        <v/>
      </c>
      <c r="FG12" s="125" t="str">
        <f t="shared" si="64"/>
        <v/>
      </c>
      <c r="FH12" s="125" t="str">
        <f t="shared" si="64"/>
        <v/>
      </c>
      <c r="FI12" s="125" t="str">
        <f t="shared" si="65"/>
        <v/>
      </c>
      <c r="FJ12" s="125" t="str">
        <f t="shared" si="66"/>
        <v/>
      </c>
      <c r="FK12" s="125" t="str">
        <f t="shared" si="67"/>
        <v/>
      </c>
      <c r="FL12" s="125" t="str">
        <f t="shared" si="68"/>
        <v/>
      </c>
      <c r="FM12" s="125" t="str">
        <f t="shared" si="69"/>
        <v/>
      </c>
      <c r="FN12" s="125" t="str">
        <f t="shared" si="70"/>
        <v/>
      </c>
      <c r="FO12" s="125" t="str">
        <f t="shared" si="71"/>
        <v/>
      </c>
      <c r="FP12" s="125" t="str">
        <f t="shared" si="71"/>
        <v/>
      </c>
      <c r="FQ12" s="125" t="str">
        <f t="shared" si="71"/>
        <v/>
      </c>
      <c r="FR12" s="125" t="str">
        <f t="shared" si="71"/>
        <v/>
      </c>
      <c r="FS12" s="125" t="str">
        <f t="shared" si="71"/>
        <v/>
      </c>
      <c r="FT12" s="125" t="str">
        <f t="shared" si="72"/>
        <v/>
      </c>
      <c r="FU12" s="125" t="str">
        <f t="shared" si="73"/>
        <v/>
      </c>
      <c r="FV12" s="125" t="str">
        <f t="shared" si="74"/>
        <v/>
      </c>
      <c r="FW12" s="125" t="str">
        <f t="shared" si="75"/>
        <v/>
      </c>
      <c r="FX12" s="125" t="str">
        <f t="shared" si="76"/>
        <v/>
      </c>
      <c r="FY12" s="125" t="str">
        <f t="shared" si="77"/>
        <v/>
      </c>
      <c r="FZ12" s="125" t="str">
        <f t="shared" si="78"/>
        <v/>
      </c>
      <c r="GA12" s="125" t="str">
        <f t="shared" si="79"/>
        <v/>
      </c>
      <c r="GB12" s="129" t="str">
        <f t="shared" si="80"/>
        <v/>
      </c>
      <c r="GC12" s="10"/>
      <c r="GD12" s="173" t="str">
        <f t="shared" si="81"/>
        <v/>
      </c>
      <c r="GE12" s="173" t="str">
        <f t="shared" si="82"/>
        <v/>
      </c>
      <c r="GF12" s="173" t="str">
        <f t="shared" ref="GF12:GF75" si="93">IF(AND(COUNTA($C12:$CI12)=0,COUNTA($CL12:$CT12)=0),"",IF(COUNTA($C12:$CI12)=0,IF(ISBLANK(CN12),"ok","DOE Reporting Section Not Completed"),IF(COUNTA($CL12:$CT12)=0,"",IF(OR($AQ12=3,$AQ12=5,$AQ12=7),IF(ISBLANK(CN12),"Empty cell",IF(ISNUMBER(CN12),IF(CN12&gt;0,"ok","Entry should be greater than 0"),"Entry should be a number")),IF(ISBLANK(CN12),"ok","Model is not a heat pump or PGC not entered")))))</f>
        <v/>
      </c>
      <c r="GG12" s="173" t="str">
        <f t="shared" si="83"/>
        <v/>
      </c>
      <c r="GH12" s="183" t="str">
        <f t="shared" si="84"/>
        <v/>
      </c>
      <c r="GI12" s="182" t="str">
        <f t="shared" si="85"/>
        <v/>
      </c>
      <c r="GJ12" s="173" t="str">
        <f t="shared" si="86"/>
        <v/>
      </c>
      <c r="GK12" s="173" t="str">
        <f t="shared" si="87"/>
        <v/>
      </c>
      <c r="GL12" s="173" t="str">
        <f t="shared" ref="GL12:GL75" si="94">IF(AND(COUNTA($C12:$CI12)=0,COUNTA($CQ12:$CT12)=0),"",IF(COUNTA($C12:$CI12)=0,IF(ISBLANK(CT12),"ok","DOE Reporting Section Not Completed"),IF(COUNTA($CQ12:$CT12)=0,"",IF(OR($AQ12=3,$AQ12=5,$AQ12=7),IF(ISBLANK(CT12),"Empty cell",IF(CT12="None","ok",IF(ISNUMBER(CT12),IF(AND(CT12&gt;=0,INT(CT12)=CT12),"ok","Entry should be 'None' or an integer &gt;=0"),"Entry should be 'None' or an integer &gt;=0"))),IF(ISBLANK(CT12),"ok","Model is not a heat pump or PGC not entered")))))</f>
        <v/>
      </c>
      <c r="GM12" s="10"/>
      <c r="GN12" s="10"/>
      <c r="GO12" s="10"/>
      <c r="GP12" s="10"/>
      <c r="GS12" s="11" t="s">
        <v>46</v>
      </c>
      <c r="GT12" s="12">
        <v>7</v>
      </c>
      <c r="GU12" s="12">
        <f t="shared" si="88"/>
        <v>0</v>
      </c>
      <c r="GV12" s="30" t="str">
        <f>IF(EJ12="ok",CHOOSE(AQ12,'Product Group Codes'!$B$4,'Product Group Codes'!$B$14,'Product Group Codes'!$B$24,'Product Group Codes'!$B$34,'Product Group Codes'!$B$39,'Product Group Codes'!$B$44,'Product Group Codes'!$B$47),"")</f>
        <v/>
      </c>
      <c r="GX12" s="156" t="b">
        <f t="shared" si="89"/>
        <v>1</v>
      </c>
      <c r="GY12" s="156" t="b">
        <f t="shared" si="90"/>
        <v>0</v>
      </c>
      <c r="GZ12" s="156" t="b">
        <f t="shared" si="91"/>
        <v>0</v>
      </c>
      <c r="HB12" s="156" t="b">
        <f t="shared" si="92"/>
        <v>0</v>
      </c>
      <c r="HD12" s="13" t="s">
        <v>3</v>
      </c>
    </row>
    <row r="13" spans="1:265" s="11" customFormat="1" ht="25.5">
      <c r="A13" s="28">
        <v>3</v>
      </c>
      <c r="B13" s="29" t="str">
        <f t="shared" si="7"/>
        <v/>
      </c>
      <c r="C13" s="143"/>
      <c r="D13" s="42"/>
      <c r="E13" s="42"/>
      <c r="F13" s="42"/>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26"/>
      <c r="AT13" s="17"/>
      <c r="AU13" s="26"/>
      <c r="AV13" s="121"/>
      <c r="AW13" s="17"/>
      <c r="AX13" s="26"/>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27"/>
      <c r="CJ13" s="164"/>
      <c r="CK13" s="172" t="str">
        <f t="shared" si="8"/>
        <v/>
      </c>
      <c r="CL13" s="168"/>
      <c r="CM13" s="169"/>
      <c r="CN13" s="169"/>
      <c r="CO13" s="169"/>
      <c r="CP13" s="188"/>
      <c r="CQ13" s="168"/>
      <c r="CR13" s="169"/>
      <c r="CS13" s="169"/>
      <c r="CT13" s="185"/>
      <c r="CU13" s="119"/>
      <c r="CV13" s="125" t="str">
        <f t="shared" si="9"/>
        <v/>
      </c>
      <c r="CW13" s="125" t="str">
        <f t="shared" si="10"/>
        <v/>
      </c>
      <c r="CX13" s="125" t="str">
        <f t="shared" si="11"/>
        <v/>
      </c>
      <c r="CY13" s="125" t="str">
        <f t="shared" si="12"/>
        <v/>
      </c>
      <c r="CZ13" s="125" t="str">
        <f t="shared" si="13"/>
        <v/>
      </c>
      <c r="DA13" s="125" t="str">
        <f t="shared" si="14"/>
        <v/>
      </c>
      <c r="DB13" s="125" t="str">
        <f t="shared" si="15"/>
        <v/>
      </c>
      <c r="DC13" s="125" t="str">
        <f t="shared" si="16"/>
        <v/>
      </c>
      <c r="DD13" s="125" t="str">
        <f t="shared" si="17"/>
        <v/>
      </c>
      <c r="DE13" s="125" t="str">
        <f t="shared" si="18"/>
        <v/>
      </c>
      <c r="DF13" s="125" t="str">
        <f t="shared" si="19"/>
        <v/>
      </c>
      <c r="DG13" s="125" t="str">
        <f t="shared" si="20"/>
        <v/>
      </c>
      <c r="DH13" s="125" t="str">
        <f t="shared" si="21"/>
        <v/>
      </c>
      <c r="DI13" s="125" t="str">
        <f t="shared" si="22"/>
        <v/>
      </c>
      <c r="DJ13" s="125" t="str">
        <f t="shared" si="23"/>
        <v/>
      </c>
      <c r="DK13" s="125" t="str">
        <f t="shared" si="24"/>
        <v/>
      </c>
      <c r="DL13" s="125" t="str">
        <f t="shared" si="25"/>
        <v/>
      </c>
      <c r="DM13" s="125" t="str">
        <f t="shared" si="26"/>
        <v/>
      </c>
      <c r="DN13" s="125" t="str">
        <f t="shared" si="27"/>
        <v/>
      </c>
      <c r="DO13" s="125" t="str">
        <f t="shared" si="28"/>
        <v/>
      </c>
      <c r="DP13" s="125" t="str">
        <f t="shared" si="29"/>
        <v/>
      </c>
      <c r="DQ13" s="125" t="str">
        <f t="shared" si="30"/>
        <v/>
      </c>
      <c r="DR13" s="125" t="str">
        <f t="shared" si="31"/>
        <v/>
      </c>
      <c r="DS13" s="125" t="str">
        <f t="shared" si="32"/>
        <v/>
      </c>
      <c r="DT13" s="125" t="str">
        <f t="shared" si="33"/>
        <v/>
      </c>
      <c r="DU13" s="125" t="str">
        <f t="shared" si="34"/>
        <v/>
      </c>
      <c r="DV13" s="125" t="str">
        <f t="shared" si="35"/>
        <v/>
      </c>
      <c r="DW13" s="125" t="str">
        <f t="shared" si="36"/>
        <v/>
      </c>
      <c r="DX13" s="125" t="str">
        <f t="shared" si="37"/>
        <v/>
      </c>
      <c r="DY13" s="125" t="str">
        <f t="shared" si="38"/>
        <v/>
      </c>
      <c r="DZ13" s="125" t="str">
        <f t="shared" si="39"/>
        <v/>
      </c>
      <c r="EA13" s="125" t="str">
        <f t="shared" si="40"/>
        <v/>
      </c>
      <c r="EB13" s="125" t="str">
        <f t="shared" si="41"/>
        <v/>
      </c>
      <c r="EC13" s="125" t="str">
        <f t="shared" si="42"/>
        <v/>
      </c>
      <c r="ED13" s="125" t="str">
        <f t="shared" si="43"/>
        <v/>
      </c>
      <c r="EE13" s="125" t="str">
        <f t="shared" si="44"/>
        <v/>
      </c>
      <c r="EF13" s="125" t="str">
        <f t="shared" si="45"/>
        <v/>
      </c>
      <c r="EG13" s="125" t="str">
        <f t="shared" si="46"/>
        <v/>
      </c>
      <c r="EH13" s="125" t="str">
        <f t="shared" si="47"/>
        <v/>
      </c>
      <c r="EI13" s="125" t="str">
        <f t="shared" si="48"/>
        <v/>
      </c>
      <c r="EJ13" s="125" t="str">
        <f t="shared" si="49"/>
        <v/>
      </c>
      <c r="EK13" s="125" t="str">
        <f t="shared" si="50"/>
        <v/>
      </c>
      <c r="EL13" s="125" t="str">
        <f t="shared" si="51"/>
        <v/>
      </c>
      <c r="EM13" s="125" t="str">
        <f t="shared" si="52"/>
        <v/>
      </c>
      <c r="EN13" s="125" t="str">
        <f t="shared" si="53"/>
        <v/>
      </c>
      <c r="EO13" s="125" t="str">
        <f t="shared" si="54"/>
        <v/>
      </c>
      <c r="EP13" s="125" t="str">
        <f t="shared" si="54"/>
        <v/>
      </c>
      <c r="EQ13" s="125" t="str">
        <f t="shared" si="54"/>
        <v/>
      </c>
      <c r="ER13" s="125" t="str">
        <f t="shared" si="55"/>
        <v/>
      </c>
      <c r="ES13" s="125" t="str">
        <f t="shared" si="56"/>
        <v/>
      </c>
      <c r="ET13" s="125" t="str">
        <f t="shared" si="57"/>
        <v/>
      </c>
      <c r="EU13" s="125" t="str">
        <f t="shared" si="58"/>
        <v/>
      </c>
      <c r="EV13" s="125" t="str">
        <f t="shared" si="59"/>
        <v/>
      </c>
      <c r="EW13" s="125" t="str">
        <f t="shared" si="60"/>
        <v/>
      </c>
      <c r="EX13" s="125" t="str">
        <f t="shared" si="61"/>
        <v/>
      </c>
      <c r="EY13" s="125" t="str">
        <f t="shared" si="61"/>
        <v/>
      </c>
      <c r="EZ13" s="125" t="str">
        <f t="shared" si="61"/>
        <v/>
      </c>
      <c r="FA13" s="125" t="str">
        <f t="shared" si="61"/>
        <v/>
      </c>
      <c r="FB13" s="125" t="str">
        <f t="shared" si="62"/>
        <v/>
      </c>
      <c r="FC13" s="125" t="str">
        <f t="shared" si="63"/>
        <v/>
      </c>
      <c r="FD13" s="125" t="str">
        <f t="shared" si="64"/>
        <v/>
      </c>
      <c r="FE13" s="125" t="str">
        <f t="shared" si="64"/>
        <v/>
      </c>
      <c r="FF13" s="125" t="str">
        <f t="shared" si="64"/>
        <v/>
      </c>
      <c r="FG13" s="125" t="str">
        <f t="shared" si="64"/>
        <v/>
      </c>
      <c r="FH13" s="125" t="str">
        <f t="shared" si="64"/>
        <v/>
      </c>
      <c r="FI13" s="125" t="str">
        <f t="shared" si="65"/>
        <v/>
      </c>
      <c r="FJ13" s="125" t="str">
        <f t="shared" si="66"/>
        <v/>
      </c>
      <c r="FK13" s="125" t="str">
        <f t="shared" si="67"/>
        <v/>
      </c>
      <c r="FL13" s="125" t="str">
        <f t="shared" si="68"/>
        <v/>
      </c>
      <c r="FM13" s="125" t="str">
        <f t="shared" si="69"/>
        <v/>
      </c>
      <c r="FN13" s="125" t="str">
        <f t="shared" si="70"/>
        <v/>
      </c>
      <c r="FO13" s="125" t="str">
        <f t="shared" si="71"/>
        <v/>
      </c>
      <c r="FP13" s="125" t="str">
        <f t="shared" si="71"/>
        <v/>
      </c>
      <c r="FQ13" s="125" t="str">
        <f t="shared" si="71"/>
        <v/>
      </c>
      <c r="FR13" s="125" t="str">
        <f t="shared" si="71"/>
        <v/>
      </c>
      <c r="FS13" s="125" t="str">
        <f t="shared" si="71"/>
        <v/>
      </c>
      <c r="FT13" s="125" t="str">
        <f t="shared" si="72"/>
        <v/>
      </c>
      <c r="FU13" s="125" t="str">
        <f t="shared" si="73"/>
        <v/>
      </c>
      <c r="FV13" s="125" t="str">
        <f t="shared" si="74"/>
        <v/>
      </c>
      <c r="FW13" s="125" t="str">
        <f t="shared" si="75"/>
        <v/>
      </c>
      <c r="FX13" s="125" t="str">
        <f t="shared" si="76"/>
        <v/>
      </c>
      <c r="FY13" s="125" t="str">
        <f t="shared" si="77"/>
        <v/>
      </c>
      <c r="FZ13" s="125" t="str">
        <f t="shared" si="78"/>
        <v/>
      </c>
      <c r="GA13" s="125" t="str">
        <f t="shared" si="79"/>
        <v/>
      </c>
      <c r="GB13" s="129" t="str">
        <f t="shared" si="80"/>
        <v/>
      </c>
      <c r="GC13" s="10"/>
      <c r="GD13" s="173" t="str">
        <f t="shared" si="81"/>
        <v/>
      </c>
      <c r="GE13" s="173" t="str">
        <f t="shared" si="82"/>
        <v/>
      </c>
      <c r="GF13" s="173" t="str">
        <f t="shared" si="93"/>
        <v/>
      </c>
      <c r="GG13" s="173" t="str">
        <f t="shared" si="83"/>
        <v/>
      </c>
      <c r="GH13" s="183" t="str">
        <f t="shared" si="84"/>
        <v/>
      </c>
      <c r="GI13" s="182" t="str">
        <f t="shared" si="85"/>
        <v/>
      </c>
      <c r="GJ13" s="173" t="str">
        <f t="shared" si="86"/>
        <v/>
      </c>
      <c r="GK13" s="173" t="str">
        <f t="shared" si="87"/>
        <v/>
      </c>
      <c r="GL13" s="173" t="str">
        <f t="shared" si="94"/>
        <v/>
      </c>
      <c r="GM13" s="10"/>
      <c r="GN13" s="10"/>
      <c r="GO13" s="10"/>
      <c r="GP13" s="10"/>
      <c r="GT13" s="12"/>
      <c r="GU13" s="12">
        <f t="shared" si="88"/>
        <v>0</v>
      </c>
      <c r="GV13" s="30" t="str">
        <f>IF(EJ13="ok",CHOOSE(AQ13,'Product Group Codes'!$B$4,'Product Group Codes'!$B$14,'Product Group Codes'!$B$24,'Product Group Codes'!$B$34,'Product Group Codes'!$B$39,'Product Group Codes'!$B$44,'Product Group Codes'!$B$47),"")</f>
        <v/>
      </c>
      <c r="GX13" s="156" t="b">
        <f t="shared" si="89"/>
        <v>1</v>
      </c>
      <c r="GY13" s="156" t="b">
        <f t="shared" si="90"/>
        <v>0</v>
      </c>
      <c r="GZ13" s="156" t="b">
        <f t="shared" si="91"/>
        <v>0</v>
      </c>
      <c r="HB13" s="156" t="b">
        <f t="shared" si="92"/>
        <v>0</v>
      </c>
      <c r="HD13" s="13" t="s">
        <v>3</v>
      </c>
    </row>
    <row r="14" spans="1:265" s="11" customFormat="1" ht="25.5" customHeight="1">
      <c r="A14" s="28">
        <v>4</v>
      </c>
      <c r="B14" s="29" t="str">
        <f t="shared" si="7"/>
        <v/>
      </c>
      <c r="C14" s="143"/>
      <c r="D14" s="42"/>
      <c r="E14" s="42"/>
      <c r="F14" s="42"/>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26"/>
      <c r="AT14" s="17"/>
      <c r="AU14" s="26"/>
      <c r="AV14" s="121"/>
      <c r="AW14" s="17"/>
      <c r="AX14" s="26"/>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27"/>
      <c r="CJ14" s="164"/>
      <c r="CK14" s="172" t="str">
        <f t="shared" si="8"/>
        <v/>
      </c>
      <c r="CL14" s="168"/>
      <c r="CM14" s="169"/>
      <c r="CN14" s="169"/>
      <c r="CO14" s="169"/>
      <c r="CP14" s="188"/>
      <c r="CQ14" s="168"/>
      <c r="CR14" s="169"/>
      <c r="CS14" s="169"/>
      <c r="CT14" s="185"/>
      <c r="CU14" s="119"/>
      <c r="CV14" s="125" t="str">
        <f t="shared" si="9"/>
        <v/>
      </c>
      <c r="CW14" s="125" t="str">
        <f t="shared" si="10"/>
        <v/>
      </c>
      <c r="CX14" s="125" t="str">
        <f t="shared" si="11"/>
        <v/>
      </c>
      <c r="CY14" s="125" t="str">
        <f t="shared" si="12"/>
        <v/>
      </c>
      <c r="CZ14" s="125" t="str">
        <f t="shared" si="13"/>
        <v/>
      </c>
      <c r="DA14" s="125" t="str">
        <f t="shared" si="14"/>
        <v/>
      </c>
      <c r="DB14" s="125" t="str">
        <f t="shared" si="15"/>
        <v/>
      </c>
      <c r="DC14" s="125" t="str">
        <f t="shared" si="16"/>
        <v/>
      </c>
      <c r="DD14" s="125" t="str">
        <f t="shared" si="17"/>
        <v/>
      </c>
      <c r="DE14" s="125" t="str">
        <f t="shared" si="18"/>
        <v/>
      </c>
      <c r="DF14" s="125" t="str">
        <f t="shared" si="19"/>
        <v/>
      </c>
      <c r="DG14" s="125" t="str">
        <f t="shared" si="20"/>
        <v/>
      </c>
      <c r="DH14" s="125" t="str">
        <f t="shared" si="21"/>
        <v/>
      </c>
      <c r="DI14" s="125" t="str">
        <f t="shared" si="22"/>
        <v/>
      </c>
      <c r="DJ14" s="125" t="str">
        <f t="shared" si="23"/>
        <v/>
      </c>
      <c r="DK14" s="125" t="str">
        <f t="shared" si="24"/>
        <v/>
      </c>
      <c r="DL14" s="125" t="str">
        <f t="shared" si="25"/>
        <v/>
      </c>
      <c r="DM14" s="125" t="str">
        <f t="shared" si="26"/>
        <v/>
      </c>
      <c r="DN14" s="125" t="str">
        <f t="shared" si="27"/>
        <v/>
      </c>
      <c r="DO14" s="125" t="str">
        <f t="shared" si="28"/>
        <v/>
      </c>
      <c r="DP14" s="125" t="str">
        <f t="shared" si="29"/>
        <v/>
      </c>
      <c r="DQ14" s="125" t="str">
        <f t="shared" si="30"/>
        <v/>
      </c>
      <c r="DR14" s="125" t="str">
        <f t="shared" si="31"/>
        <v/>
      </c>
      <c r="DS14" s="125" t="str">
        <f t="shared" si="32"/>
        <v/>
      </c>
      <c r="DT14" s="125" t="str">
        <f t="shared" si="33"/>
        <v/>
      </c>
      <c r="DU14" s="125" t="str">
        <f t="shared" si="34"/>
        <v/>
      </c>
      <c r="DV14" s="125" t="str">
        <f t="shared" si="35"/>
        <v/>
      </c>
      <c r="DW14" s="125" t="str">
        <f t="shared" si="36"/>
        <v/>
      </c>
      <c r="DX14" s="125" t="str">
        <f t="shared" si="37"/>
        <v/>
      </c>
      <c r="DY14" s="125" t="str">
        <f t="shared" si="38"/>
        <v/>
      </c>
      <c r="DZ14" s="125" t="str">
        <f t="shared" si="39"/>
        <v/>
      </c>
      <c r="EA14" s="125" t="str">
        <f t="shared" si="40"/>
        <v/>
      </c>
      <c r="EB14" s="125" t="str">
        <f t="shared" si="41"/>
        <v/>
      </c>
      <c r="EC14" s="125" t="str">
        <f t="shared" si="42"/>
        <v/>
      </c>
      <c r="ED14" s="125" t="str">
        <f t="shared" si="43"/>
        <v/>
      </c>
      <c r="EE14" s="125" t="str">
        <f t="shared" si="44"/>
        <v/>
      </c>
      <c r="EF14" s="125" t="str">
        <f t="shared" si="45"/>
        <v/>
      </c>
      <c r="EG14" s="125" t="str">
        <f t="shared" si="46"/>
        <v/>
      </c>
      <c r="EH14" s="125" t="str">
        <f t="shared" si="47"/>
        <v/>
      </c>
      <c r="EI14" s="125" t="str">
        <f t="shared" si="48"/>
        <v/>
      </c>
      <c r="EJ14" s="125" t="str">
        <f t="shared" si="49"/>
        <v/>
      </c>
      <c r="EK14" s="125" t="str">
        <f t="shared" si="50"/>
        <v/>
      </c>
      <c r="EL14" s="125" t="str">
        <f t="shared" si="51"/>
        <v/>
      </c>
      <c r="EM14" s="125" t="str">
        <f t="shared" si="52"/>
        <v/>
      </c>
      <c r="EN14" s="125" t="str">
        <f t="shared" si="53"/>
        <v/>
      </c>
      <c r="EO14" s="125" t="str">
        <f t="shared" si="54"/>
        <v/>
      </c>
      <c r="EP14" s="125" t="str">
        <f t="shared" si="54"/>
        <v/>
      </c>
      <c r="EQ14" s="125" t="str">
        <f t="shared" si="54"/>
        <v/>
      </c>
      <c r="ER14" s="125" t="str">
        <f t="shared" si="55"/>
        <v/>
      </c>
      <c r="ES14" s="125" t="str">
        <f t="shared" si="56"/>
        <v/>
      </c>
      <c r="ET14" s="125" t="str">
        <f t="shared" si="57"/>
        <v/>
      </c>
      <c r="EU14" s="125" t="str">
        <f t="shared" si="58"/>
        <v/>
      </c>
      <c r="EV14" s="125" t="str">
        <f t="shared" si="59"/>
        <v/>
      </c>
      <c r="EW14" s="125" t="str">
        <f t="shared" si="60"/>
        <v/>
      </c>
      <c r="EX14" s="125" t="str">
        <f t="shared" si="61"/>
        <v/>
      </c>
      <c r="EY14" s="125" t="str">
        <f t="shared" si="61"/>
        <v/>
      </c>
      <c r="EZ14" s="125" t="str">
        <f t="shared" si="61"/>
        <v/>
      </c>
      <c r="FA14" s="125" t="str">
        <f t="shared" si="61"/>
        <v/>
      </c>
      <c r="FB14" s="125" t="str">
        <f t="shared" si="62"/>
        <v/>
      </c>
      <c r="FC14" s="125" t="str">
        <f t="shared" si="63"/>
        <v/>
      </c>
      <c r="FD14" s="125" t="str">
        <f t="shared" si="64"/>
        <v/>
      </c>
      <c r="FE14" s="125" t="str">
        <f t="shared" si="64"/>
        <v/>
      </c>
      <c r="FF14" s="125" t="str">
        <f t="shared" si="64"/>
        <v/>
      </c>
      <c r="FG14" s="125" t="str">
        <f t="shared" si="64"/>
        <v/>
      </c>
      <c r="FH14" s="125" t="str">
        <f t="shared" si="64"/>
        <v/>
      </c>
      <c r="FI14" s="125" t="str">
        <f t="shared" si="65"/>
        <v/>
      </c>
      <c r="FJ14" s="125" t="str">
        <f t="shared" si="66"/>
        <v/>
      </c>
      <c r="FK14" s="125" t="str">
        <f t="shared" si="67"/>
        <v/>
      </c>
      <c r="FL14" s="125" t="str">
        <f t="shared" si="68"/>
        <v/>
      </c>
      <c r="FM14" s="125" t="str">
        <f t="shared" si="69"/>
        <v/>
      </c>
      <c r="FN14" s="125" t="str">
        <f t="shared" si="70"/>
        <v/>
      </c>
      <c r="FO14" s="125" t="str">
        <f t="shared" si="71"/>
        <v/>
      </c>
      <c r="FP14" s="125" t="str">
        <f t="shared" si="71"/>
        <v/>
      </c>
      <c r="FQ14" s="125" t="str">
        <f t="shared" si="71"/>
        <v/>
      </c>
      <c r="FR14" s="125" t="str">
        <f t="shared" si="71"/>
        <v/>
      </c>
      <c r="FS14" s="125" t="str">
        <f t="shared" si="71"/>
        <v/>
      </c>
      <c r="FT14" s="125" t="str">
        <f t="shared" si="72"/>
        <v/>
      </c>
      <c r="FU14" s="125" t="str">
        <f t="shared" si="73"/>
        <v/>
      </c>
      <c r="FV14" s="125" t="str">
        <f t="shared" si="74"/>
        <v/>
      </c>
      <c r="FW14" s="125" t="str">
        <f t="shared" si="75"/>
        <v/>
      </c>
      <c r="FX14" s="125" t="str">
        <f t="shared" si="76"/>
        <v/>
      </c>
      <c r="FY14" s="125" t="str">
        <f t="shared" si="77"/>
        <v/>
      </c>
      <c r="FZ14" s="125" t="str">
        <f t="shared" si="78"/>
        <v/>
      </c>
      <c r="GA14" s="125" t="str">
        <f t="shared" si="79"/>
        <v/>
      </c>
      <c r="GB14" s="129" t="str">
        <f t="shared" si="80"/>
        <v/>
      </c>
      <c r="GC14" s="10"/>
      <c r="GD14" s="173" t="str">
        <f t="shared" si="81"/>
        <v/>
      </c>
      <c r="GE14" s="173" t="str">
        <f t="shared" si="82"/>
        <v/>
      </c>
      <c r="GF14" s="173" t="str">
        <f t="shared" si="93"/>
        <v/>
      </c>
      <c r="GG14" s="173" t="str">
        <f t="shared" si="83"/>
        <v/>
      </c>
      <c r="GH14" s="183" t="str">
        <f t="shared" si="84"/>
        <v/>
      </c>
      <c r="GI14" s="182" t="str">
        <f t="shared" si="85"/>
        <v/>
      </c>
      <c r="GJ14" s="173" t="str">
        <f t="shared" si="86"/>
        <v/>
      </c>
      <c r="GK14" s="173" t="str">
        <f t="shared" si="87"/>
        <v/>
      </c>
      <c r="GL14" s="173" t="str">
        <f t="shared" si="94"/>
        <v/>
      </c>
      <c r="GM14" s="10"/>
      <c r="GN14" s="10"/>
      <c r="GO14" s="10"/>
      <c r="GP14" s="10"/>
      <c r="GS14" s="13"/>
      <c r="GT14" s="10"/>
      <c r="GU14" s="12">
        <f t="shared" si="88"/>
        <v>0</v>
      </c>
      <c r="GV14" s="30" t="str">
        <f>IF(EJ14="ok",CHOOSE(AQ14,'Product Group Codes'!$B$4,'Product Group Codes'!$B$14,'Product Group Codes'!$B$24,'Product Group Codes'!$B$34,'Product Group Codes'!$B$39,'Product Group Codes'!$B$44,'Product Group Codes'!$B$47),"")</f>
        <v/>
      </c>
      <c r="GX14" s="156" t="b">
        <f t="shared" si="89"/>
        <v>1</v>
      </c>
      <c r="GY14" s="156" t="b">
        <f t="shared" si="90"/>
        <v>0</v>
      </c>
      <c r="GZ14" s="156" t="b">
        <f t="shared" si="91"/>
        <v>0</v>
      </c>
      <c r="HB14" s="156" t="b">
        <f t="shared" si="92"/>
        <v>0</v>
      </c>
      <c r="HD14" s="13" t="s">
        <v>3</v>
      </c>
    </row>
    <row r="15" spans="1:265" s="11" customFormat="1" ht="25.5">
      <c r="A15" s="28">
        <v>5</v>
      </c>
      <c r="B15" s="29" t="str">
        <f t="shared" si="7"/>
        <v/>
      </c>
      <c r="C15" s="143"/>
      <c r="D15" s="42"/>
      <c r="E15" s="42"/>
      <c r="F15" s="42"/>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26"/>
      <c r="AT15" s="17"/>
      <c r="AU15" s="26"/>
      <c r="AV15" s="121"/>
      <c r="AW15" s="17"/>
      <c r="AX15" s="26"/>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27"/>
      <c r="CJ15" s="164"/>
      <c r="CK15" s="172" t="str">
        <f t="shared" si="8"/>
        <v/>
      </c>
      <c r="CL15" s="168"/>
      <c r="CM15" s="169"/>
      <c r="CN15" s="169"/>
      <c r="CO15" s="169"/>
      <c r="CP15" s="188"/>
      <c r="CQ15" s="168"/>
      <c r="CR15" s="169"/>
      <c r="CS15" s="169"/>
      <c r="CT15" s="185"/>
      <c r="CU15" s="119"/>
      <c r="CV15" s="125" t="str">
        <f t="shared" si="9"/>
        <v/>
      </c>
      <c r="CW15" s="125" t="str">
        <f t="shared" si="10"/>
        <v/>
      </c>
      <c r="CX15" s="125" t="str">
        <f t="shared" si="11"/>
        <v/>
      </c>
      <c r="CY15" s="125" t="str">
        <f t="shared" si="12"/>
        <v/>
      </c>
      <c r="CZ15" s="125" t="str">
        <f t="shared" si="13"/>
        <v/>
      </c>
      <c r="DA15" s="125" t="str">
        <f t="shared" si="14"/>
        <v/>
      </c>
      <c r="DB15" s="125" t="str">
        <f t="shared" si="15"/>
        <v/>
      </c>
      <c r="DC15" s="125" t="str">
        <f t="shared" si="16"/>
        <v/>
      </c>
      <c r="DD15" s="125" t="str">
        <f t="shared" si="17"/>
        <v/>
      </c>
      <c r="DE15" s="125" t="str">
        <f t="shared" si="18"/>
        <v/>
      </c>
      <c r="DF15" s="125" t="str">
        <f t="shared" si="19"/>
        <v/>
      </c>
      <c r="DG15" s="125" t="str">
        <f t="shared" si="20"/>
        <v/>
      </c>
      <c r="DH15" s="125" t="str">
        <f t="shared" si="21"/>
        <v/>
      </c>
      <c r="DI15" s="125" t="str">
        <f t="shared" si="22"/>
        <v/>
      </c>
      <c r="DJ15" s="125" t="str">
        <f t="shared" si="23"/>
        <v/>
      </c>
      <c r="DK15" s="125" t="str">
        <f t="shared" si="24"/>
        <v/>
      </c>
      <c r="DL15" s="125" t="str">
        <f t="shared" si="25"/>
        <v/>
      </c>
      <c r="DM15" s="125" t="str">
        <f t="shared" si="26"/>
        <v/>
      </c>
      <c r="DN15" s="125" t="str">
        <f t="shared" si="27"/>
        <v/>
      </c>
      <c r="DO15" s="125" t="str">
        <f t="shared" si="28"/>
        <v/>
      </c>
      <c r="DP15" s="125" t="str">
        <f t="shared" si="29"/>
        <v/>
      </c>
      <c r="DQ15" s="125" t="str">
        <f t="shared" si="30"/>
        <v/>
      </c>
      <c r="DR15" s="125" t="str">
        <f t="shared" si="31"/>
        <v/>
      </c>
      <c r="DS15" s="125" t="str">
        <f t="shared" si="32"/>
        <v/>
      </c>
      <c r="DT15" s="125" t="str">
        <f t="shared" si="33"/>
        <v/>
      </c>
      <c r="DU15" s="125" t="str">
        <f t="shared" si="34"/>
        <v/>
      </c>
      <c r="DV15" s="125" t="str">
        <f t="shared" si="35"/>
        <v/>
      </c>
      <c r="DW15" s="125" t="str">
        <f t="shared" si="36"/>
        <v/>
      </c>
      <c r="DX15" s="125" t="str">
        <f t="shared" si="37"/>
        <v/>
      </c>
      <c r="DY15" s="125" t="str">
        <f t="shared" si="38"/>
        <v/>
      </c>
      <c r="DZ15" s="125" t="str">
        <f t="shared" si="39"/>
        <v/>
      </c>
      <c r="EA15" s="125" t="str">
        <f t="shared" si="40"/>
        <v/>
      </c>
      <c r="EB15" s="125" t="str">
        <f t="shared" si="41"/>
        <v/>
      </c>
      <c r="EC15" s="125" t="str">
        <f t="shared" si="42"/>
        <v/>
      </c>
      <c r="ED15" s="125" t="str">
        <f t="shared" si="43"/>
        <v/>
      </c>
      <c r="EE15" s="125" t="str">
        <f t="shared" si="44"/>
        <v/>
      </c>
      <c r="EF15" s="125" t="str">
        <f t="shared" si="45"/>
        <v/>
      </c>
      <c r="EG15" s="125" t="str">
        <f t="shared" si="46"/>
        <v/>
      </c>
      <c r="EH15" s="125" t="str">
        <f t="shared" si="47"/>
        <v/>
      </c>
      <c r="EI15" s="125" t="str">
        <f t="shared" si="48"/>
        <v/>
      </c>
      <c r="EJ15" s="125" t="str">
        <f t="shared" si="49"/>
        <v/>
      </c>
      <c r="EK15" s="125" t="str">
        <f t="shared" si="50"/>
        <v/>
      </c>
      <c r="EL15" s="125" t="str">
        <f t="shared" si="51"/>
        <v/>
      </c>
      <c r="EM15" s="125" t="str">
        <f t="shared" si="52"/>
        <v/>
      </c>
      <c r="EN15" s="125" t="str">
        <f t="shared" si="53"/>
        <v/>
      </c>
      <c r="EO15" s="125" t="str">
        <f t="shared" si="54"/>
        <v/>
      </c>
      <c r="EP15" s="125" t="str">
        <f t="shared" si="54"/>
        <v/>
      </c>
      <c r="EQ15" s="125" t="str">
        <f t="shared" si="54"/>
        <v/>
      </c>
      <c r="ER15" s="125" t="str">
        <f t="shared" si="55"/>
        <v/>
      </c>
      <c r="ES15" s="125" t="str">
        <f t="shared" si="56"/>
        <v/>
      </c>
      <c r="ET15" s="125" t="str">
        <f t="shared" si="57"/>
        <v/>
      </c>
      <c r="EU15" s="125" t="str">
        <f t="shared" si="58"/>
        <v/>
      </c>
      <c r="EV15" s="125" t="str">
        <f t="shared" si="59"/>
        <v/>
      </c>
      <c r="EW15" s="125" t="str">
        <f t="shared" si="60"/>
        <v/>
      </c>
      <c r="EX15" s="125" t="str">
        <f t="shared" si="61"/>
        <v/>
      </c>
      <c r="EY15" s="125" t="str">
        <f t="shared" si="61"/>
        <v/>
      </c>
      <c r="EZ15" s="125" t="str">
        <f t="shared" si="61"/>
        <v/>
      </c>
      <c r="FA15" s="125" t="str">
        <f t="shared" si="61"/>
        <v/>
      </c>
      <c r="FB15" s="125" t="str">
        <f t="shared" si="62"/>
        <v/>
      </c>
      <c r="FC15" s="125" t="str">
        <f t="shared" si="63"/>
        <v/>
      </c>
      <c r="FD15" s="125" t="str">
        <f t="shared" si="64"/>
        <v/>
      </c>
      <c r="FE15" s="125" t="str">
        <f t="shared" si="64"/>
        <v/>
      </c>
      <c r="FF15" s="125" t="str">
        <f t="shared" si="64"/>
        <v/>
      </c>
      <c r="FG15" s="125" t="str">
        <f t="shared" si="64"/>
        <v/>
      </c>
      <c r="FH15" s="125" t="str">
        <f t="shared" si="64"/>
        <v/>
      </c>
      <c r="FI15" s="125" t="str">
        <f t="shared" si="65"/>
        <v/>
      </c>
      <c r="FJ15" s="125" t="str">
        <f t="shared" si="66"/>
        <v/>
      </c>
      <c r="FK15" s="125" t="str">
        <f t="shared" si="67"/>
        <v/>
      </c>
      <c r="FL15" s="125" t="str">
        <f t="shared" si="68"/>
        <v/>
      </c>
      <c r="FM15" s="125" t="str">
        <f t="shared" si="69"/>
        <v/>
      </c>
      <c r="FN15" s="125" t="str">
        <f t="shared" si="70"/>
        <v/>
      </c>
      <c r="FO15" s="125" t="str">
        <f t="shared" si="71"/>
        <v/>
      </c>
      <c r="FP15" s="125" t="str">
        <f t="shared" si="71"/>
        <v/>
      </c>
      <c r="FQ15" s="125" t="str">
        <f t="shared" si="71"/>
        <v/>
      </c>
      <c r="FR15" s="125" t="str">
        <f t="shared" si="71"/>
        <v/>
      </c>
      <c r="FS15" s="125" t="str">
        <f t="shared" si="71"/>
        <v/>
      </c>
      <c r="FT15" s="125" t="str">
        <f t="shared" si="72"/>
        <v/>
      </c>
      <c r="FU15" s="125" t="str">
        <f t="shared" si="73"/>
        <v/>
      </c>
      <c r="FV15" s="125" t="str">
        <f t="shared" si="74"/>
        <v/>
      </c>
      <c r="FW15" s="125" t="str">
        <f t="shared" si="75"/>
        <v/>
      </c>
      <c r="FX15" s="125" t="str">
        <f t="shared" si="76"/>
        <v/>
      </c>
      <c r="FY15" s="125" t="str">
        <f t="shared" si="77"/>
        <v/>
      </c>
      <c r="FZ15" s="125" t="str">
        <f t="shared" si="78"/>
        <v/>
      </c>
      <c r="GA15" s="125" t="str">
        <f t="shared" si="79"/>
        <v/>
      </c>
      <c r="GB15" s="129" t="str">
        <f t="shared" si="80"/>
        <v/>
      </c>
      <c r="GC15" s="10"/>
      <c r="GD15" s="173" t="str">
        <f t="shared" si="81"/>
        <v/>
      </c>
      <c r="GE15" s="173" t="str">
        <f t="shared" si="82"/>
        <v/>
      </c>
      <c r="GF15" s="173" t="str">
        <f t="shared" si="93"/>
        <v/>
      </c>
      <c r="GG15" s="173" t="str">
        <f t="shared" si="83"/>
        <v/>
      </c>
      <c r="GH15" s="183" t="str">
        <f t="shared" si="84"/>
        <v/>
      </c>
      <c r="GI15" s="182" t="str">
        <f t="shared" si="85"/>
        <v/>
      </c>
      <c r="GJ15" s="173" t="str">
        <f t="shared" si="86"/>
        <v/>
      </c>
      <c r="GK15" s="173" t="str">
        <f t="shared" si="87"/>
        <v/>
      </c>
      <c r="GL15" s="173" t="str">
        <f t="shared" si="94"/>
        <v/>
      </c>
      <c r="GM15" s="10"/>
      <c r="GN15" s="10"/>
      <c r="GO15" s="10"/>
      <c r="GP15" s="10"/>
      <c r="GS15" s="38"/>
      <c r="GT15" s="22"/>
      <c r="GU15" s="12">
        <f t="shared" si="88"/>
        <v>0</v>
      </c>
      <c r="GV15" s="30" t="str">
        <f>IF(EJ15="ok",CHOOSE(AQ15,'Product Group Codes'!$B$4,'Product Group Codes'!$B$14,'Product Group Codes'!$B$24,'Product Group Codes'!$B$34,'Product Group Codes'!$B$39,'Product Group Codes'!$B$44,'Product Group Codes'!$B$47),"")</f>
        <v/>
      </c>
      <c r="GX15" s="156" t="b">
        <f t="shared" si="89"/>
        <v>1</v>
      </c>
      <c r="GY15" s="156" t="b">
        <f t="shared" si="90"/>
        <v>0</v>
      </c>
      <c r="GZ15" s="156" t="b">
        <f t="shared" si="91"/>
        <v>0</v>
      </c>
      <c r="HB15" s="156" t="b">
        <f t="shared" si="92"/>
        <v>0</v>
      </c>
      <c r="HD15" s="13" t="s">
        <v>3</v>
      </c>
    </row>
    <row r="16" spans="1:265" s="11" customFormat="1" ht="25.5">
      <c r="A16" s="28">
        <v>6</v>
      </c>
      <c r="B16" s="29" t="str">
        <f t="shared" si="7"/>
        <v/>
      </c>
      <c r="C16" s="143"/>
      <c r="D16" s="42"/>
      <c r="E16" s="42"/>
      <c r="F16" s="42"/>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26"/>
      <c r="AT16" s="17"/>
      <c r="AU16" s="26"/>
      <c r="AV16" s="121"/>
      <c r="AW16" s="17"/>
      <c r="AX16" s="26"/>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27"/>
      <c r="CJ16" s="164"/>
      <c r="CK16" s="172" t="str">
        <f t="shared" si="8"/>
        <v/>
      </c>
      <c r="CL16" s="168"/>
      <c r="CM16" s="169"/>
      <c r="CN16" s="169"/>
      <c r="CO16" s="169"/>
      <c r="CP16" s="188"/>
      <c r="CQ16" s="168"/>
      <c r="CR16" s="169"/>
      <c r="CS16" s="169"/>
      <c r="CT16" s="185"/>
      <c r="CU16" s="119"/>
      <c r="CV16" s="125" t="str">
        <f t="shared" si="9"/>
        <v/>
      </c>
      <c r="CW16" s="125" t="str">
        <f t="shared" si="10"/>
        <v/>
      </c>
      <c r="CX16" s="125" t="str">
        <f t="shared" si="11"/>
        <v/>
      </c>
      <c r="CY16" s="125" t="str">
        <f t="shared" si="12"/>
        <v/>
      </c>
      <c r="CZ16" s="125" t="str">
        <f t="shared" si="13"/>
        <v/>
      </c>
      <c r="DA16" s="125" t="str">
        <f t="shared" si="14"/>
        <v/>
      </c>
      <c r="DB16" s="125" t="str">
        <f t="shared" si="15"/>
        <v/>
      </c>
      <c r="DC16" s="125" t="str">
        <f t="shared" si="16"/>
        <v/>
      </c>
      <c r="DD16" s="125" t="str">
        <f t="shared" si="17"/>
        <v/>
      </c>
      <c r="DE16" s="125" t="str">
        <f t="shared" si="18"/>
        <v/>
      </c>
      <c r="DF16" s="125" t="str">
        <f t="shared" si="19"/>
        <v/>
      </c>
      <c r="DG16" s="125" t="str">
        <f t="shared" si="20"/>
        <v/>
      </c>
      <c r="DH16" s="125" t="str">
        <f t="shared" si="21"/>
        <v/>
      </c>
      <c r="DI16" s="125" t="str">
        <f t="shared" si="22"/>
        <v/>
      </c>
      <c r="DJ16" s="125" t="str">
        <f t="shared" si="23"/>
        <v/>
      </c>
      <c r="DK16" s="125" t="str">
        <f t="shared" si="24"/>
        <v/>
      </c>
      <c r="DL16" s="125" t="str">
        <f t="shared" si="25"/>
        <v/>
      </c>
      <c r="DM16" s="125" t="str">
        <f t="shared" si="26"/>
        <v/>
      </c>
      <c r="DN16" s="125" t="str">
        <f t="shared" si="27"/>
        <v/>
      </c>
      <c r="DO16" s="125" t="str">
        <f t="shared" si="28"/>
        <v/>
      </c>
      <c r="DP16" s="125" t="str">
        <f t="shared" si="29"/>
        <v/>
      </c>
      <c r="DQ16" s="125" t="str">
        <f t="shared" si="30"/>
        <v/>
      </c>
      <c r="DR16" s="125" t="str">
        <f t="shared" si="31"/>
        <v/>
      </c>
      <c r="DS16" s="125" t="str">
        <f t="shared" si="32"/>
        <v/>
      </c>
      <c r="DT16" s="125" t="str">
        <f t="shared" si="33"/>
        <v/>
      </c>
      <c r="DU16" s="125" t="str">
        <f t="shared" si="34"/>
        <v/>
      </c>
      <c r="DV16" s="125" t="str">
        <f t="shared" si="35"/>
        <v/>
      </c>
      <c r="DW16" s="125" t="str">
        <f t="shared" si="36"/>
        <v/>
      </c>
      <c r="DX16" s="125" t="str">
        <f t="shared" si="37"/>
        <v/>
      </c>
      <c r="DY16" s="125" t="str">
        <f t="shared" si="38"/>
        <v/>
      </c>
      <c r="DZ16" s="125" t="str">
        <f t="shared" si="39"/>
        <v/>
      </c>
      <c r="EA16" s="125" t="str">
        <f t="shared" si="40"/>
        <v/>
      </c>
      <c r="EB16" s="125" t="str">
        <f t="shared" si="41"/>
        <v/>
      </c>
      <c r="EC16" s="125" t="str">
        <f t="shared" si="42"/>
        <v/>
      </c>
      <c r="ED16" s="125" t="str">
        <f t="shared" si="43"/>
        <v/>
      </c>
      <c r="EE16" s="125" t="str">
        <f t="shared" si="44"/>
        <v/>
      </c>
      <c r="EF16" s="125" t="str">
        <f t="shared" si="45"/>
        <v/>
      </c>
      <c r="EG16" s="125" t="str">
        <f t="shared" si="46"/>
        <v/>
      </c>
      <c r="EH16" s="125" t="str">
        <f t="shared" si="47"/>
        <v/>
      </c>
      <c r="EI16" s="125" t="str">
        <f t="shared" si="48"/>
        <v/>
      </c>
      <c r="EJ16" s="125" t="str">
        <f t="shared" si="49"/>
        <v/>
      </c>
      <c r="EK16" s="125" t="str">
        <f t="shared" si="50"/>
        <v/>
      </c>
      <c r="EL16" s="125" t="str">
        <f t="shared" si="51"/>
        <v/>
      </c>
      <c r="EM16" s="125" t="str">
        <f t="shared" si="52"/>
        <v/>
      </c>
      <c r="EN16" s="125" t="str">
        <f t="shared" si="53"/>
        <v/>
      </c>
      <c r="EO16" s="125" t="str">
        <f t="shared" si="54"/>
        <v/>
      </c>
      <c r="EP16" s="125" t="str">
        <f t="shared" si="54"/>
        <v/>
      </c>
      <c r="EQ16" s="125" t="str">
        <f t="shared" si="54"/>
        <v/>
      </c>
      <c r="ER16" s="125" t="str">
        <f t="shared" si="55"/>
        <v/>
      </c>
      <c r="ES16" s="125" t="str">
        <f t="shared" si="56"/>
        <v/>
      </c>
      <c r="ET16" s="125" t="str">
        <f t="shared" si="57"/>
        <v/>
      </c>
      <c r="EU16" s="125" t="str">
        <f t="shared" si="58"/>
        <v/>
      </c>
      <c r="EV16" s="125" t="str">
        <f t="shared" si="59"/>
        <v/>
      </c>
      <c r="EW16" s="125" t="str">
        <f t="shared" si="60"/>
        <v/>
      </c>
      <c r="EX16" s="125" t="str">
        <f t="shared" si="61"/>
        <v/>
      </c>
      <c r="EY16" s="125" t="str">
        <f t="shared" si="61"/>
        <v/>
      </c>
      <c r="EZ16" s="125" t="str">
        <f t="shared" si="61"/>
        <v/>
      </c>
      <c r="FA16" s="125" t="str">
        <f t="shared" si="61"/>
        <v/>
      </c>
      <c r="FB16" s="125" t="str">
        <f t="shared" si="62"/>
        <v/>
      </c>
      <c r="FC16" s="125" t="str">
        <f t="shared" si="63"/>
        <v/>
      </c>
      <c r="FD16" s="125" t="str">
        <f t="shared" si="64"/>
        <v/>
      </c>
      <c r="FE16" s="125" t="str">
        <f t="shared" si="64"/>
        <v/>
      </c>
      <c r="FF16" s="125" t="str">
        <f t="shared" si="64"/>
        <v/>
      </c>
      <c r="FG16" s="125" t="str">
        <f t="shared" si="64"/>
        <v/>
      </c>
      <c r="FH16" s="125" t="str">
        <f t="shared" si="64"/>
        <v/>
      </c>
      <c r="FI16" s="125" t="str">
        <f t="shared" si="65"/>
        <v/>
      </c>
      <c r="FJ16" s="125" t="str">
        <f t="shared" si="66"/>
        <v/>
      </c>
      <c r="FK16" s="125" t="str">
        <f t="shared" si="67"/>
        <v/>
      </c>
      <c r="FL16" s="125" t="str">
        <f t="shared" si="68"/>
        <v/>
      </c>
      <c r="FM16" s="125" t="str">
        <f t="shared" si="69"/>
        <v/>
      </c>
      <c r="FN16" s="125" t="str">
        <f t="shared" si="70"/>
        <v/>
      </c>
      <c r="FO16" s="125" t="str">
        <f t="shared" si="71"/>
        <v/>
      </c>
      <c r="FP16" s="125" t="str">
        <f t="shared" si="71"/>
        <v/>
      </c>
      <c r="FQ16" s="125" t="str">
        <f t="shared" si="71"/>
        <v/>
      </c>
      <c r="FR16" s="125" t="str">
        <f t="shared" si="71"/>
        <v/>
      </c>
      <c r="FS16" s="125" t="str">
        <f t="shared" si="71"/>
        <v/>
      </c>
      <c r="FT16" s="125" t="str">
        <f t="shared" si="72"/>
        <v/>
      </c>
      <c r="FU16" s="125" t="str">
        <f t="shared" si="73"/>
        <v/>
      </c>
      <c r="FV16" s="125" t="str">
        <f t="shared" si="74"/>
        <v/>
      </c>
      <c r="FW16" s="125" t="str">
        <f t="shared" si="75"/>
        <v/>
      </c>
      <c r="FX16" s="125" t="str">
        <f t="shared" si="76"/>
        <v/>
      </c>
      <c r="FY16" s="125" t="str">
        <f t="shared" si="77"/>
        <v/>
      </c>
      <c r="FZ16" s="125" t="str">
        <f t="shared" si="78"/>
        <v/>
      </c>
      <c r="GA16" s="125" t="str">
        <f t="shared" si="79"/>
        <v/>
      </c>
      <c r="GB16" s="129" t="str">
        <f t="shared" si="80"/>
        <v/>
      </c>
      <c r="GC16" s="10"/>
      <c r="GD16" s="173" t="str">
        <f t="shared" si="81"/>
        <v/>
      </c>
      <c r="GE16" s="173" t="str">
        <f t="shared" si="82"/>
        <v/>
      </c>
      <c r="GF16" s="173" t="str">
        <f t="shared" si="93"/>
        <v/>
      </c>
      <c r="GG16" s="173" t="str">
        <f t="shared" si="83"/>
        <v/>
      </c>
      <c r="GH16" s="183" t="str">
        <f t="shared" si="84"/>
        <v/>
      </c>
      <c r="GI16" s="182" t="str">
        <f t="shared" si="85"/>
        <v/>
      </c>
      <c r="GJ16" s="173" t="str">
        <f t="shared" si="86"/>
        <v/>
      </c>
      <c r="GK16" s="173" t="str">
        <f t="shared" si="87"/>
        <v/>
      </c>
      <c r="GL16" s="173" t="str">
        <f t="shared" si="94"/>
        <v/>
      </c>
      <c r="GM16" s="10"/>
      <c r="GN16" s="10"/>
      <c r="GO16" s="10"/>
      <c r="GP16" s="10"/>
      <c r="GS16" s="12"/>
      <c r="GT16" s="12"/>
      <c r="GU16" s="12">
        <f t="shared" si="88"/>
        <v>0</v>
      </c>
      <c r="GV16" s="30" t="str">
        <f>IF(EJ16="ok",CHOOSE(AQ16,'Product Group Codes'!$B$4,'Product Group Codes'!$B$14,'Product Group Codes'!$B$24,'Product Group Codes'!$B$34,'Product Group Codes'!$B$39,'Product Group Codes'!$B$44,'Product Group Codes'!$B$47),"")</f>
        <v/>
      </c>
      <c r="GX16" s="156" t="b">
        <f t="shared" si="89"/>
        <v>1</v>
      </c>
      <c r="GY16" s="156" t="b">
        <f t="shared" si="90"/>
        <v>0</v>
      </c>
      <c r="GZ16" s="156" t="b">
        <f t="shared" si="91"/>
        <v>0</v>
      </c>
      <c r="HB16" s="156" t="b">
        <f t="shared" si="92"/>
        <v>0</v>
      </c>
      <c r="HD16" s="13" t="s">
        <v>3</v>
      </c>
    </row>
    <row r="17" spans="1:212" s="11" customFormat="1" ht="25.5">
      <c r="A17" s="28">
        <v>7</v>
      </c>
      <c r="B17" s="29" t="str">
        <f t="shared" si="7"/>
        <v/>
      </c>
      <c r="C17" s="143"/>
      <c r="D17" s="42"/>
      <c r="E17" s="42"/>
      <c r="F17" s="42"/>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26"/>
      <c r="AT17" s="17"/>
      <c r="AU17" s="26"/>
      <c r="AV17" s="121"/>
      <c r="AW17" s="17"/>
      <c r="AX17" s="26"/>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27"/>
      <c r="CJ17" s="164"/>
      <c r="CK17" s="172" t="str">
        <f t="shared" si="8"/>
        <v/>
      </c>
      <c r="CL17" s="168"/>
      <c r="CM17" s="169"/>
      <c r="CN17" s="169"/>
      <c r="CO17" s="169"/>
      <c r="CP17" s="188"/>
      <c r="CQ17" s="168"/>
      <c r="CR17" s="169"/>
      <c r="CS17" s="169"/>
      <c r="CT17" s="185"/>
      <c r="CU17" s="119"/>
      <c r="CV17" s="125" t="str">
        <f t="shared" si="9"/>
        <v/>
      </c>
      <c r="CW17" s="125" t="str">
        <f t="shared" si="10"/>
        <v/>
      </c>
      <c r="CX17" s="125" t="str">
        <f t="shared" si="11"/>
        <v/>
      </c>
      <c r="CY17" s="125" t="str">
        <f t="shared" si="12"/>
        <v/>
      </c>
      <c r="CZ17" s="125" t="str">
        <f t="shared" si="13"/>
        <v/>
      </c>
      <c r="DA17" s="125" t="str">
        <f t="shared" si="14"/>
        <v/>
      </c>
      <c r="DB17" s="125" t="str">
        <f t="shared" si="15"/>
        <v/>
      </c>
      <c r="DC17" s="125" t="str">
        <f t="shared" si="16"/>
        <v/>
      </c>
      <c r="DD17" s="125" t="str">
        <f t="shared" si="17"/>
        <v/>
      </c>
      <c r="DE17" s="125" t="str">
        <f t="shared" si="18"/>
        <v/>
      </c>
      <c r="DF17" s="125" t="str">
        <f t="shared" si="19"/>
        <v/>
      </c>
      <c r="DG17" s="125" t="str">
        <f t="shared" si="20"/>
        <v/>
      </c>
      <c r="DH17" s="125" t="str">
        <f t="shared" si="21"/>
        <v/>
      </c>
      <c r="DI17" s="125" t="str">
        <f t="shared" si="22"/>
        <v/>
      </c>
      <c r="DJ17" s="125" t="str">
        <f t="shared" si="23"/>
        <v/>
      </c>
      <c r="DK17" s="125" t="str">
        <f t="shared" si="24"/>
        <v/>
      </c>
      <c r="DL17" s="125" t="str">
        <f t="shared" si="25"/>
        <v/>
      </c>
      <c r="DM17" s="125" t="str">
        <f t="shared" si="26"/>
        <v/>
      </c>
      <c r="DN17" s="125" t="str">
        <f t="shared" si="27"/>
        <v/>
      </c>
      <c r="DO17" s="125" t="str">
        <f t="shared" si="28"/>
        <v/>
      </c>
      <c r="DP17" s="125" t="str">
        <f t="shared" si="29"/>
        <v/>
      </c>
      <c r="DQ17" s="125" t="str">
        <f t="shared" si="30"/>
        <v/>
      </c>
      <c r="DR17" s="125" t="str">
        <f t="shared" si="31"/>
        <v/>
      </c>
      <c r="DS17" s="125" t="str">
        <f t="shared" si="32"/>
        <v/>
      </c>
      <c r="DT17" s="125" t="str">
        <f t="shared" si="33"/>
        <v/>
      </c>
      <c r="DU17" s="125" t="str">
        <f t="shared" si="34"/>
        <v/>
      </c>
      <c r="DV17" s="125" t="str">
        <f t="shared" si="35"/>
        <v/>
      </c>
      <c r="DW17" s="125" t="str">
        <f t="shared" si="36"/>
        <v/>
      </c>
      <c r="DX17" s="125" t="str">
        <f t="shared" si="37"/>
        <v/>
      </c>
      <c r="DY17" s="125" t="str">
        <f t="shared" si="38"/>
        <v/>
      </c>
      <c r="DZ17" s="125" t="str">
        <f t="shared" si="39"/>
        <v/>
      </c>
      <c r="EA17" s="125" t="str">
        <f t="shared" si="40"/>
        <v/>
      </c>
      <c r="EB17" s="125" t="str">
        <f t="shared" si="41"/>
        <v/>
      </c>
      <c r="EC17" s="125" t="str">
        <f t="shared" si="42"/>
        <v/>
      </c>
      <c r="ED17" s="125" t="str">
        <f t="shared" si="43"/>
        <v/>
      </c>
      <c r="EE17" s="125" t="str">
        <f t="shared" si="44"/>
        <v/>
      </c>
      <c r="EF17" s="125" t="str">
        <f t="shared" si="45"/>
        <v/>
      </c>
      <c r="EG17" s="125" t="str">
        <f t="shared" si="46"/>
        <v/>
      </c>
      <c r="EH17" s="125" t="str">
        <f t="shared" si="47"/>
        <v/>
      </c>
      <c r="EI17" s="125" t="str">
        <f t="shared" si="48"/>
        <v/>
      </c>
      <c r="EJ17" s="125" t="str">
        <f t="shared" si="49"/>
        <v/>
      </c>
      <c r="EK17" s="125" t="str">
        <f t="shared" si="50"/>
        <v/>
      </c>
      <c r="EL17" s="125" t="str">
        <f t="shared" si="51"/>
        <v/>
      </c>
      <c r="EM17" s="125" t="str">
        <f t="shared" si="52"/>
        <v/>
      </c>
      <c r="EN17" s="125" t="str">
        <f t="shared" si="53"/>
        <v/>
      </c>
      <c r="EO17" s="125" t="str">
        <f t="shared" si="54"/>
        <v/>
      </c>
      <c r="EP17" s="125" t="str">
        <f t="shared" si="54"/>
        <v/>
      </c>
      <c r="EQ17" s="125" t="str">
        <f t="shared" si="54"/>
        <v/>
      </c>
      <c r="ER17" s="125" t="str">
        <f t="shared" si="55"/>
        <v/>
      </c>
      <c r="ES17" s="125" t="str">
        <f t="shared" si="56"/>
        <v/>
      </c>
      <c r="ET17" s="125" t="str">
        <f t="shared" si="57"/>
        <v/>
      </c>
      <c r="EU17" s="125" t="str">
        <f t="shared" si="58"/>
        <v/>
      </c>
      <c r="EV17" s="125" t="str">
        <f t="shared" si="59"/>
        <v/>
      </c>
      <c r="EW17" s="125" t="str">
        <f t="shared" si="60"/>
        <v/>
      </c>
      <c r="EX17" s="125" t="str">
        <f t="shared" si="61"/>
        <v/>
      </c>
      <c r="EY17" s="125" t="str">
        <f t="shared" si="61"/>
        <v/>
      </c>
      <c r="EZ17" s="125" t="str">
        <f t="shared" si="61"/>
        <v/>
      </c>
      <c r="FA17" s="125" t="str">
        <f t="shared" si="61"/>
        <v/>
      </c>
      <c r="FB17" s="125" t="str">
        <f t="shared" si="62"/>
        <v/>
      </c>
      <c r="FC17" s="125" t="str">
        <f t="shared" si="63"/>
        <v/>
      </c>
      <c r="FD17" s="125" t="str">
        <f t="shared" si="64"/>
        <v/>
      </c>
      <c r="FE17" s="125" t="str">
        <f t="shared" si="64"/>
        <v/>
      </c>
      <c r="FF17" s="125" t="str">
        <f t="shared" si="64"/>
        <v/>
      </c>
      <c r="FG17" s="125" t="str">
        <f t="shared" si="64"/>
        <v/>
      </c>
      <c r="FH17" s="125" t="str">
        <f t="shared" si="64"/>
        <v/>
      </c>
      <c r="FI17" s="125" t="str">
        <f t="shared" si="65"/>
        <v/>
      </c>
      <c r="FJ17" s="125" t="str">
        <f t="shared" si="66"/>
        <v/>
      </c>
      <c r="FK17" s="125" t="str">
        <f t="shared" si="67"/>
        <v/>
      </c>
      <c r="FL17" s="125" t="str">
        <f t="shared" si="68"/>
        <v/>
      </c>
      <c r="FM17" s="125" t="str">
        <f t="shared" si="69"/>
        <v/>
      </c>
      <c r="FN17" s="125" t="str">
        <f t="shared" si="70"/>
        <v/>
      </c>
      <c r="FO17" s="125" t="str">
        <f t="shared" si="71"/>
        <v/>
      </c>
      <c r="FP17" s="125" t="str">
        <f t="shared" si="71"/>
        <v/>
      </c>
      <c r="FQ17" s="125" t="str">
        <f t="shared" si="71"/>
        <v/>
      </c>
      <c r="FR17" s="125" t="str">
        <f t="shared" si="71"/>
        <v/>
      </c>
      <c r="FS17" s="125" t="str">
        <f t="shared" si="71"/>
        <v/>
      </c>
      <c r="FT17" s="125" t="str">
        <f t="shared" si="72"/>
        <v/>
      </c>
      <c r="FU17" s="125" t="str">
        <f t="shared" si="73"/>
        <v/>
      </c>
      <c r="FV17" s="125" t="str">
        <f t="shared" si="74"/>
        <v/>
      </c>
      <c r="FW17" s="125" t="str">
        <f t="shared" si="75"/>
        <v/>
      </c>
      <c r="FX17" s="125" t="str">
        <f t="shared" si="76"/>
        <v/>
      </c>
      <c r="FY17" s="125" t="str">
        <f t="shared" si="77"/>
        <v/>
      </c>
      <c r="FZ17" s="125" t="str">
        <f t="shared" si="78"/>
        <v/>
      </c>
      <c r="GA17" s="125" t="str">
        <f t="shared" si="79"/>
        <v/>
      </c>
      <c r="GB17" s="129" t="str">
        <f t="shared" si="80"/>
        <v/>
      </c>
      <c r="GC17" s="10"/>
      <c r="GD17" s="173" t="str">
        <f t="shared" si="81"/>
        <v/>
      </c>
      <c r="GE17" s="173" t="str">
        <f t="shared" si="82"/>
        <v/>
      </c>
      <c r="GF17" s="173" t="str">
        <f t="shared" si="93"/>
        <v/>
      </c>
      <c r="GG17" s="173" t="str">
        <f t="shared" si="83"/>
        <v/>
      </c>
      <c r="GH17" s="183" t="str">
        <f t="shared" si="84"/>
        <v/>
      </c>
      <c r="GI17" s="182" t="str">
        <f t="shared" si="85"/>
        <v/>
      </c>
      <c r="GJ17" s="173" t="str">
        <f t="shared" si="86"/>
        <v/>
      </c>
      <c r="GK17" s="173" t="str">
        <f t="shared" si="87"/>
        <v/>
      </c>
      <c r="GL17" s="173" t="str">
        <f t="shared" si="94"/>
        <v/>
      </c>
      <c r="GM17" s="10"/>
      <c r="GN17" s="10"/>
      <c r="GO17" s="10"/>
      <c r="GP17" s="10"/>
      <c r="GS17" s="12"/>
      <c r="GT17" s="12"/>
      <c r="GU17" s="12">
        <f t="shared" si="88"/>
        <v>0</v>
      </c>
      <c r="GV17" s="30" t="str">
        <f>IF(EJ17="ok",CHOOSE(AQ17,'Product Group Codes'!$B$4,'Product Group Codes'!$B$14,'Product Group Codes'!$B$24,'Product Group Codes'!$B$34,'Product Group Codes'!$B$39,'Product Group Codes'!$B$44,'Product Group Codes'!$B$47),"")</f>
        <v/>
      </c>
      <c r="GX17" s="156" t="b">
        <f t="shared" si="89"/>
        <v>1</v>
      </c>
      <c r="GY17" s="156" t="b">
        <f t="shared" si="90"/>
        <v>0</v>
      </c>
      <c r="GZ17" s="156" t="b">
        <f t="shared" si="91"/>
        <v>0</v>
      </c>
      <c r="HB17" s="156" t="b">
        <f t="shared" si="92"/>
        <v>0</v>
      </c>
      <c r="HD17" s="13" t="s">
        <v>3</v>
      </c>
    </row>
    <row r="18" spans="1:212" s="11" customFormat="1" ht="25.5">
      <c r="A18" s="28">
        <v>8</v>
      </c>
      <c r="B18" s="29" t="str">
        <f t="shared" si="7"/>
        <v/>
      </c>
      <c r="C18" s="143"/>
      <c r="D18" s="42"/>
      <c r="E18" s="42"/>
      <c r="F18" s="42"/>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26"/>
      <c r="AT18" s="17"/>
      <c r="AU18" s="26"/>
      <c r="AV18" s="121"/>
      <c r="AW18" s="17"/>
      <c r="AX18" s="26"/>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27"/>
      <c r="CJ18" s="164"/>
      <c r="CK18" s="172" t="str">
        <f t="shared" si="8"/>
        <v/>
      </c>
      <c r="CL18" s="168"/>
      <c r="CM18" s="169"/>
      <c r="CN18" s="169"/>
      <c r="CO18" s="169"/>
      <c r="CP18" s="188"/>
      <c r="CQ18" s="168"/>
      <c r="CR18" s="169"/>
      <c r="CS18" s="169"/>
      <c r="CT18" s="185"/>
      <c r="CU18" s="119"/>
      <c r="CV18" s="125" t="str">
        <f t="shared" si="9"/>
        <v/>
      </c>
      <c r="CW18" s="125" t="str">
        <f t="shared" si="10"/>
        <v/>
      </c>
      <c r="CX18" s="125" t="str">
        <f t="shared" si="11"/>
        <v/>
      </c>
      <c r="CY18" s="125" t="str">
        <f t="shared" si="12"/>
        <v/>
      </c>
      <c r="CZ18" s="125" t="str">
        <f t="shared" si="13"/>
        <v/>
      </c>
      <c r="DA18" s="125" t="str">
        <f t="shared" si="14"/>
        <v/>
      </c>
      <c r="DB18" s="125" t="str">
        <f t="shared" si="15"/>
        <v/>
      </c>
      <c r="DC18" s="125" t="str">
        <f t="shared" si="16"/>
        <v/>
      </c>
      <c r="DD18" s="125" t="str">
        <f t="shared" si="17"/>
        <v/>
      </c>
      <c r="DE18" s="125" t="str">
        <f t="shared" si="18"/>
        <v/>
      </c>
      <c r="DF18" s="125" t="str">
        <f t="shared" si="19"/>
        <v/>
      </c>
      <c r="DG18" s="125" t="str">
        <f t="shared" si="20"/>
        <v/>
      </c>
      <c r="DH18" s="125" t="str">
        <f t="shared" si="21"/>
        <v/>
      </c>
      <c r="DI18" s="125" t="str">
        <f t="shared" si="22"/>
        <v/>
      </c>
      <c r="DJ18" s="125" t="str">
        <f t="shared" si="23"/>
        <v/>
      </c>
      <c r="DK18" s="125" t="str">
        <f t="shared" si="24"/>
        <v/>
      </c>
      <c r="DL18" s="125" t="str">
        <f t="shared" si="25"/>
        <v/>
      </c>
      <c r="DM18" s="125" t="str">
        <f t="shared" si="26"/>
        <v/>
      </c>
      <c r="DN18" s="125" t="str">
        <f t="shared" si="27"/>
        <v/>
      </c>
      <c r="DO18" s="125" t="str">
        <f t="shared" si="28"/>
        <v/>
      </c>
      <c r="DP18" s="125" t="str">
        <f t="shared" si="29"/>
        <v/>
      </c>
      <c r="DQ18" s="125" t="str">
        <f t="shared" si="30"/>
        <v/>
      </c>
      <c r="DR18" s="125" t="str">
        <f t="shared" si="31"/>
        <v/>
      </c>
      <c r="DS18" s="125" t="str">
        <f t="shared" si="32"/>
        <v/>
      </c>
      <c r="DT18" s="125" t="str">
        <f t="shared" si="33"/>
        <v/>
      </c>
      <c r="DU18" s="125" t="str">
        <f t="shared" si="34"/>
        <v/>
      </c>
      <c r="DV18" s="125" t="str">
        <f t="shared" si="35"/>
        <v/>
      </c>
      <c r="DW18" s="125" t="str">
        <f t="shared" si="36"/>
        <v/>
      </c>
      <c r="DX18" s="125" t="str">
        <f t="shared" si="37"/>
        <v/>
      </c>
      <c r="DY18" s="125" t="str">
        <f t="shared" si="38"/>
        <v/>
      </c>
      <c r="DZ18" s="125" t="str">
        <f t="shared" si="39"/>
        <v/>
      </c>
      <c r="EA18" s="125" t="str">
        <f t="shared" si="40"/>
        <v/>
      </c>
      <c r="EB18" s="125" t="str">
        <f t="shared" si="41"/>
        <v/>
      </c>
      <c r="EC18" s="125" t="str">
        <f t="shared" si="42"/>
        <v/>
      </c>
      <c r="ED18" s="125" t="str">
        <f t="shared" si="43"/>
        <v/>
      </c>
      <c r="EE18" s="125" t="str">
        <f t="shared" si="44"/>
        <v/>
      </c>
      <c r="EF18" s="125" t="str">
        <f t="shared" si="45"/>
        <v/>
      </c>
      <c r="EG18" s="125" t="str">
        <f t="shared" si="46"/>
        <v/>
      </c>
      <c r="EH18" s="125" t="str">
        <f t="shared" si="47"/>
        <v/>
      </c>
      <c r="EI18" s="125" t="str">
        <f t="shared" si="48"/>
        <v/>
      </c>
      <c r="EJ18" s="125" t="str">
        <f t="shared" si="49"/>
        <v/>
      </c>
      <c r="EK18" s="125" t="str">
        <f t="shared" si="50"/>
        <v/>
      </c>
      <c r="EL18" s="125" t="str">
        <f t="shared" si="51"/>
        <v/>
      </c>
      <c r="EM18" s="125" t="str">
        <f t="shared" si="52"/>
        <v/>
      </c>
      <c r="EN18" s="125" t="str">
        <f t="shared" si="53"/>
        <v/>
      </c>
      <c r="EO18" s="125" t="str">
        <f t="shared" si="54"/>
        <v/>
      </c>
      <c r="EP18" s="125" t="str">
        <f t="shared" si="54"/>
        <v/>
      </c>
      <c r="EQ18" s="125" t="str">
        <f t="shared" si="54"/>
        <v/>
      </c>
      <c r="ER18" s="125" t="str">
        <f t="shared" si="55"/>
        <v/>
      </c>
      <c r="ES18" s="125" t="str">
        <f t="shared" si="56"/>
        <v/>
      </c>
      <c r="ET18" s="125" t="str">
        <f t="shared" si="57"/>
        <v/>
      </c>
      <c r="EU18" s="125" t="str">
        <f t="shared" si="58"/>
        <v/>
      </c>
      <c r="EV18" s="125" t="str">
        <f t="shared" si="59"/>
        <v/>
      </c>
      <c r="EW18" s="125" t="str">
        <f t="shared" si="60"/>
        <v/>
      </c>
      <c r="EX18" s="125" t="str">
        <f t="shared" si="61"/>
        <v/>
      </c>
      <c r="EY18" s="125" t="str">
        <f t="shared" si="61"/>
        <v/>
      </c>
      <c r="EZ18" s="125" t="str">
        <f t="shared" si="61"/>
        <v/>
      </c>
      <c r="FA18" s="125" t="str">
        <f t="shared" si="61"/>
        <v/>
      </c>
      <c r="FB18" s="125" t="str">
        <f t="shared" si="62"/>
        <v/>
      </c>
      <c r="FC18" s="125" t="str">
        <f t="shared" si="63"/>
        <v/>
      </c>
      <c r="FD18" s="125" t="str">
        <f t="shared" si="64"/>
        <v/>
      </c>
      <c r="FE18" s="125" t="str">
        <f t="shared" si="64"/>
        <v/>
      </c>
      <c r="FF18" s="125" t="str">
        <f t="shared" si="64"/>
        <v/>
      </c>
      <c r="FG18" s="125" t="str">
        <f t="shared" si="64"/>
        <v/>
      </c>
      <c r="FH18" s="125" t="str">
        <f t="shared" si="64"/>
        <v/>
      </c>
      <c r="FI18" s="125" t="str">
        <f t="shared" si="65"/>
        <v/>
      </c>
      <c r="FJ18" s="125" t="str">
        <f t="shared" si="66"/>
        <v/>
      </c>
      <c r="FK18" s="125" t="str">
        <f t="shared" si="67"/>
        <v/>
      </c>
      <c r="FL18" s="125" t="str">
        <f t="shared" si="68"/>
        <v/>
      </c>
      <c r="FM18" s="125" t="str">
        <f t="shared" si="69"/>
        <v/>
      </c>
      <c r="FN18" s="125" t="str">
        <f t="shared" si="70"/>
        <v/>
      </c>
      <c r="FO18" s="125" t="str">
        <f t="shared" si="71"/>
        <v/>
      </c>
      <c r="FP18" s="125" t="str">
        <f t="shared" si="71"/>
        <v/>
      </c>
      <c r="FQ18" s="125" t="str">
        <f t="shared" si="71"/>
        <v/>
      </c>
      <c r="FR18" s="125" t="str">
        <f t="shared" si="71"/>
        <v/>
      </c>
      <c r="FS18" s="125" t="str">
        <f t="shared" si="71"/>
        <v/>
      </c>
      <c r="FT18" s="125" t="str">
        <f t="shared" si="72"/>
        <v/>
      </c>
      <c r="FU18" s="125" t="str">
        <f t="shared" si="73"/>
        <v/>
      </c>
      <c r="FV18" s="125" t="str">
        <f t="shared" si="74"/>
        <v/>
      </c>
      <c r="FW18" s="125" t="str">
        <f t="shared" si="75"/>
        <v/>
      </c>
      <c r="FX18" s="125" t="str">
        <f t="shared" si="76"/>
        <v/>
      </c>
      <c r="FY18" s="125" t="str">
        <f t="shared" si="77"/>
        <v/>
      </c>
      <c r="FZ18" s="125" t="str">
        <f t="shared" si="78"/>
        <v/>
      </c>
      <c r="GA18" s="125" t="str">
        <f t="shared" si="79"/>
        <v/>
      </c>
      <c r="GB18" s="129" t="str">
        <f t="shared" si="80"/>
        <v/>
      </c>
      <c r="GC18" s="10"/>
      <c r="GD18" s="173" t="str">
        <f t="shared" si="81"/>
        <v/>
      </c>
      <c r="GE18" s="173" t="str">
        <f t="shared" si="82"/>
        <v/>
      </c>
      <c r="GF18" s="173" t="str">
        <f t="shared" si="93"/>
        <v/>
      </c>
      <c r="GG18" s="173" t="str">
        <f t="shared" si="83"/>
        <v/>
      </c>
      <c r="GH18" s="183" t="str">
        <f t="shared" si="84"/>
        <v/>
      </c>
      <c r="GI18" s="182" t="str">
        <f t="shared" si="85"/>
        <v/>
      </c>
      <c r="GJ18" s="173" t="str">
        <f t="shared" si="86"/>
        <v/>
      </c>
      <c r="GK18" s="173" t="str">
        <f t="shared" si="87"/>
        <v/>
      </c>
      <c r="GL18" s="173" t="str">
        <f t="shared" si="94"/>
        <v/>
      </c>
      <c r="GM18" s="10"/>
      <c r="GN18" s="10"/>
      <c r="GO18" s="10"/>
      <c r="GP18" s="10"/>
      <c r="GS18" s="12"/>
      <c r="GT18" s="12"/>
      <c r="GU18" s="12">
        <f t="shared" si="88"/>
        <v>0</v>
      </c>
      <c r="GV18" s="30" t="str">
        <f>IF(EJ18="ok",CHOOSE(AQ18,'Product Group Codes'!$B$4,'Product Group Codes'!$B$14,'Product Group Codes'!$B$24,'Product Group Codes'!$B$34,'Product Group Codes'!$B$39,'Product Group Codes'!$B$44,'Product Group Codes'!$B$47),"")</f>
        <v/>
      </c>
      <c r="GX18" s="156" t="b">
        <f t="shared" si="89"/>
        <v>1</v>
      </c>
      <c r="GY18" s="156" t="b">
        <f t="shared" si="90"/>
        <v>0</v>
      </c>
      <c r="GZ18" s="156" t="b">
        <f t="shared" si="91"/>
        <v>0</v>
      </c>
      <c r="HB18" s="156" t="b">
        <f t="shared" si="92"/>
        <v>0</v>
      </c>
      <c r="HD18" s="13" t="s">
        <v>3</v>
      </c>
    </row>
    <row r="19" spans="1:212" s="11" customFormat="1" ht="25.5">
      <c r="A19" s="28">
        <v>9</v>
      </c>
      <c r="B19" s="29" t="str">
        <f t="shared" si="7"/>
        <v/>
      </c>
      <c r="C19" s="143"/>
      <c r="D19" s="42"/>
      <c r="E19" s="42"/>
      <c r="F19" s="42"/>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26"/>
      <c r="AT19" s="17"/>
      <c r="AU19" s="26"/>
      <c r="AV19" s="121"/>
      <c r="AW19" s="17"/>
      <c r="AX19" s="26"/>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27"/>
      <c r="CJ19" s="164"/>
      <c r="CK19" s="172" t="str">
        <f t="shared" si="8"/>
        <v/>
      </c>
      <c r="CL19" s="168"/>
      <c r="CM19" s="169"/>
      <c r="CN19" s="169"/>
      <c r="CO19" s="169"/>
      <c r="CP19" s="188"/>
      <c r="CQ19" s="168"/>
      <c r="CR19" s="169"/>
      <c r="CS19" s="169"/>
      <c r="CT19" s="185"/>
      <c r="CU19" s="119"/>
      <c r="CV19" s="125" t="str">
        <f t="shared" si="9"/>
        <v/>
      </c>
      <c r="CW19" s="125" t="str">
        <f t="shared" si="10"/>
        <v/>
      </c>
      <c r="CX19" s="125" t="str">
        <f t="shared" si="11"/>
        <v/>
      </c>
      <c r="CY19" s="125" t="str">
        <f t="shared" si="12"/>
        <v/>
      </c>
      <c r="CZ19" s="125" t="str">
        <f t="shared" si="13"/>
        <v/>
      </c>
      <c r="DA19" s="125" t="str">
        <f t="shared" si="14"/>
        <v/>
      </c>
      <c r="DB19" s="125" t="str">
        <f t="shared" si="15"/>
        <v/>
      </c>
      <c r="DC19" s="125" t="str">
        <f t="shared" si="16"/>
        <v/>
      </c>
      <c r="DD19" s="125" t="str">
        <f t="shared" si="17"/>
        <v/>
      </c>
      <c r="DE19" s="125" t="str">
        <f t="shared" si="18"/>
        <v/>
      </c>
      <c r="DF19" s="125" t="str">
        <f t="shared" si="19"/>
        <v/>
      </c>
      <c r="DG19" s="125" t="str">
        <f t="shared" si="20"/>
        <v/>
      </c>
      <c r="DH19" s="125" t="str">
        <f t="shared" si="21"/>
        <v/>
      </c>
      <c r="DI19" s="125" t="str">
        <f t="shared" si="22"/>
        <v/>
      </c>
      <c r="DJ19" s="125" t="str">
        <f t="shared" si="23"/>
        <v/>
      </c>
      <c r="DK19" s="125" t="str">
        <f t="shared" si="24"/>
        <v/>
      </c>
      <c r="DL19" s="125" t="str">
        <f t="shared" si="25"/>
        <v/>
      </c>
      <c r="DM19" s="125" t="str">
        <f t="shared" si="26"/>
        <v/>
      </c>
      <c r="DN19" s="125" t="str">
        <f t="shared" si="27"/>
        <v/>
      </c>
      <c r="DO19" s="125" t="str">
        <f t="shared" si="28"/>
        <v/>
      </c>
      <c r="DP19" s="125" t="str">
        <f t="shared" si="29"/>
        <v/>
      </c>
      <c r="DQ19" s="125" t="str">
        <f t="shared" si="30"/>
        <v/>
      </c>
      <c r="DR19" s="125" t="str">
        <f t="shared" si="31"/>
        <v/>
      </c>
      <c r="DS19" s="125" t="str">
        <f t="shared" si="32"/>
        <v/>
      </c>
      <c r="DT19" s="125" t="str">
        <f t="shared" si="33"/>
        <v/>
      </c>
      <c r="DU19" s="125" t="str">
        <f t="shared" si="34"/>
        <v/>
      </c>
      <c r="DV19" s="125" t="str">
        <f t="shared" si="35"/>
        <v/>
      </c>
      <c r="DW19" s="125" t="str">
        <f t="shared" si="36"/>
        <v/>
      </c>
      <c r="DX19" s="125" t="str">
        <f t="shared" si="37"/>
        <v/>
      </c>
      <c r="DY19" s="125" t="str">
        <f t="shared" si="38"/>
        <v/>
      </c>
      <c r="DZ19" s="125" t="str">
        <f t="shared" si="39"/>
        <v/>
      </c>
      <c r="EA19" s="125" t="str">
        <f t="shared" si="40"/>
        <v/>
      </c>
      <c r="EB19" s="125" t="str">
        <f t="shared" si="41"/>
        <v/>
      </c>
      <c r="EC19" s="125" t="str">
        <f t="shared" si="42"/>
        <v/>
      </c>
      <c r="ED19" s="125" t="str">
        <f t="shared" si="43"/>
        <v/>
      </c>
      <c r="EE19" s="125" t="str">
        <f t="shared" si="44"/>
        <v/>
      </c>
      <c r="EF19" s="125" t="str">
        <f t="shared" si="45"/>
        <v/>
      </c>
      <c r="EG19" s="125" t="str">
        <f t="shared" si="46"/>
        <v/>
      </c>
      <c r="EH19" s="125" t="str">
        <f t="shared" si="47"/>
        <v/>
      </c>
      <c r="EI19" s="125" t="str">
        <f t="shared" si="48"/>
        <v/>
      </c>
      <c r="EJ19" s="125" t="str">
        <f t="shared" si="49"/>
        <v/>
      </c>
      <c r="EK19" s="125" t="str">
        <f t="shared" si="50"/>
        <v/>
      </c>
      <c r="EL19" s="125" t="str">
        <f t="shared" si="51"/>
        <v/>
      </c>
      <c r="EM19" s="125" t="str">
        <f t="shared" si="52"/>
        <v/>
      </c>
      <c r="EN19" s="125" t="str">
        <f t="shared" si="53"/>
        <v/>
      </c>
      <c r="EO19" s="125" t="str">
        <f t="shared" si="54"/>
        <v/>
      </c>
      <c r="EP19" s="125" t="str">
        <f t="shared" si="54"/>
        <v/>
      </c>
      <c r="EQ19" s="125" t="str">
        <f t="shared" si="54"/>
        <v/>
      </c>
      <c r="ER19" s="125" t="str">
        <f t="shared" si="55"/>
        <v/>
      </c>
      <c r="ES19" s="125" t="str">
        <f t="shared" si="56"/>
        <v/>
      </c>
      <c r="ET19" s="125" t="str">
        <f t="shared" si="57"/>
        <v/>
      </c>
      <c r="EU19" s="125" t="str">
        <f t="shared" si="58"/>
        <v/>
      </c>
      <c r="EV19" s="125" t="str">
        <f t="shared" si="59"/>
        <v/>
      </c>
      <c r="EW19" s="125" t="str">
        <f t="shared" si="60"/>
        <v/>
      </c>
      <c r="EX19" s="125" t="str">
        <f t="shared" si="61"/>
        <v/>
      </c>
      <c r="EY19" s="125" t="str">
        <f t="shared" si="61"/>
        <v/>
      </c>
      <c r="EZ19" s="125" t="str">
        <f t="shared" si="61"/>
        <v/>
      </c>
      <c r="FA19" s="125" t="str">
        <f t="shared" si="61"/>
        <v/>
      </c>
      <c r="FB19" s="125" t="str">
        <f t="shared" si="62"/>
        <v/>
      </c>
      <c r="FC19" s="125" t="str">
        <f t="shared" si="63"/>
        <v/>
      </c>
      <c r="FD19" s="125" t="str">
        <f t="shared" si="64"/>
        <v/>
      </c>
      <c r="FE19" s="125" t="str">
        <f t="shared" si="64"/>
        <v/>
      </c>
      <c r="FF19" s="125" t="str">
        <f t="shared" si="64"/>
        <v/>
      </c>
      <c r="FG19" s="125" t="str">
        <f t="shared" si="64"/>
        <v/>
      </c>
      <c r="FH19" s="125" t="str">
        <f t="shared" si="64"/>
        <v/>
      </c>
      <c r="FI19" s="125" t="str">
        <f t="shared" si="65"/>
        <v/>
      </c>
      <c r="FJ19" s="125" t="str">
        <f t="shared" si="66"/>
        <v/>
      </c>
      <c r="FK19" s="125" t="str">
        <f t="shared" si="67"/>
        <v/>
      </c>
      <c r="FL19" s="125" t="str">
        <f t="shared" si="68"/>
        <v/>
      </c>
      <c r="FM19" s="125" t="str">
        <f t="shared" si="69"/>
        <v/>
      </c>
      <c r="FN19" s="125" t="str">
        <f t="shared" si="70"/>
        <v/>
      </c>
      <c r="FO19" s="125" t="str">
        <f t="shared" si="71"/>
        <v/>
      </c>
      <c r="FP19" s="125" t="str">
        <f t="shared" si="71"/>
        <v/>
      </c>
      <c r="FQ19" s="125" t="str">
        <f t="shared" si="71"/>
        <v/>
      </c>
      <c r="FR19" s="125" t="str">
        <f t="shared" si="71"/>
        <v/>
      </c>
      <c r="FS19" s="125" t="str">
        <f t="shared" si="71"/>
        <v/>
      </c>
      <c r="FT19" s="125" t="str">
        <f t="shared" si="72"/>
        <v/>
      </c>
      <c r="FU19" s="125" t="str">
        <f t="shared" si="73"/>
        <v/>
      </c>
      <c r="FV19" s="125" t="str">
        <f t="shared" si="74"/>
        <v/>
      </c>
      <c r="FW19" s="125" t="str">
        <f t="shared" si="75"/>
        <v/>
      </c>
      <c r="FX19" s="125" t="str">
        <f t="shared" si="76"/>
        <v/>
      </c>
      <c r="FY19" s="125" t="str">
        <f t="shared" si="77"/>
        <v/>
      </c>
      <c r="FZ19" s="125" t="str">
        <f t="shared" si="78"/>
        <v/>
      </c>
      <c r="GA19" s="125" t="str">
        <f t="shared" si="79"/>
        <v/>
      </c>
      <c r="GB19" s="129" t="str">
        <f t="shared" si="80"/>
        <v/>
      </c>
      <c r="GC19" s="10"/>
      <c r="GD19" s="173" t="str">
        <f t="shared" si="81"/>
        <v/>
      </c>
      <c r="GE19" s="173" t="str">
        <f t="shared" si="82"/>
        <v/>
      </c>
      <c r="GF19" s="173" t="str">
        <f t="shared" si="93"/>
        <v/>
      </c>
      <c r="GG19" s="173" t="str">
        <f t="shared" si="83"/>
        <v/>
      </c>
      <c r="GH19" s="183" t="str">
        <f t="shared" si="84"/>
        <v/>
      </c>
      <c r="GI19" s="182" t="str">
        <f t="shared" si="85"/>
        <v/>
      </c>
      <c r="GJ19" s="173" t="str">
        <f t="shared" si="86"/>
        <v/>
      </c>
      <c r="GK19" s="173" t="str">
        <f t="shared" si="87"/>
        <v/>
      </c>
      <c r="GL19" s="173" t="str">
        <f t="shared" si="94"/>
        <v/>
      </c>
      <c r="GM19" s="10"/>
      <c r="GN19" s="10"/>
      <c r="GO19" s="10"/>
      <c r="GP19" s="10"/>
      <c r="GS19" s="12"/>
      <c r="GT19" s="12"/>
      <c r="GU19" s="12">
        <f t="shared" si="88"/>
        <v>0</v>
      </c>
      <c r="GV19" s="30" t="str">
        <f>IF(EJ19="ok",CHOOSE(AQ19,'Product Group Codes'!$B$4,'Product Group Codes'!$B$14,'Product Group Codes'!$B$24,'Product Group Codes'!$B$34,'Product Group Codes'!$B$39,'Product Group Codes'!$B$44,'Product Group Codes'!$B$47),"")</f>
        <v/>
      </c>
      <c r="GX19" s="156" t="b">
        <f t="shared" si="89"/>
        <v>1</v>
      </c>
      <c r="GY19" s="156" t="b">
        <f t="shared" si="90"/>
        <v>0</v>
      </c>
      <c r="GZ19" s="156" t="b">
        <f t="shared" si="91"/>
        <v>0</v>
      </c>
      <c r="HB19" s="156" t="b">
        <f t="shared" si="92"/>
        <v>0</v>
      </c>
      <c r="HD19" s="13" t="s">
        <v>3</v>
      </c>
    </row>
    <row r="20" spans="1:212" s="11" customFormat="1" ht="25.5">
      <c r="A20" s="28">
        <v>10</v>
      </c>
      <c r="B20" s="29" t="str">
        <f t="shared" si="7"/>
        <v/>
      </c>
      <c r="C20" s="143"/>
      <c r="D20" s="42"/>
      <c r="E20" s="42"/>
      <c r="F20" s="42"/>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26"/>
      <c r="AT20" s="17"/>
      <c r="AU20" s="26"/>
      <c r="AV20" s="121"/>
      <c r="AW20" s="17"/>
      <c r="AX20" s="26"/>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27"/>
      <c r="CJ20" s="164"/>
      <c r="CK20" s="172" t="str">
        <f t="shared" si="8"/>
        <v/>
      </c>
      <c r="CL20" s="168"/>
      <c r="CM20" s="169"/>
      <c r="CN20" s="169"/>
      <c r="CO20" s="169"/>
      <c r="CP20" s="188"/>
      <c r="CQ20" s="168"/>
      <c r="CR20" s="169"/>
      <c r="CS20" s="169"/>
      <c r="CT20" s="185"/>
      <c r="CU20" s="119"/>
      <c r="CV20" s="125" t="str">
        <f t="shared" si="9"/>
        <v/>
      </c>
      <c r="CW20" s="125" t="str">
        <f t="shared" si="10"/>
        <v/>
      </c>
      <c r="CX20" s="125" t="str">
        <f t="shared" si="11"/>
        <v/>
      </c>
      <c r="CY20" s="125" t="str">
        <f t="shared" si="12"/>
        <v/>
      </c>
      <c r="CZ20" s="125" t="str">
        <f t="shared" si="13"/>
        <v/>
      </c>
      <c r="DA20" s="125" t="str">
        <f t="shared" si="14"/>
        <v/>
      </c>
      <c r="DB20" s="125" t="str">
        <f t="shared" si="15"/>
        <v/>
      </c>
      <c r="DC20" s="125" t="str">
        <f t="shared" si="16"/>
        <v/>
      </c>
      <c r="DD20" s="125" t="str">
        <f t="shared" si="17"/>
        <v/>
      </c>
      <c r="DE20" s="125" t="str">
        <f t="shared" si="18"/>
        <v/>
      </c>
      <c r="DF20" s="125" t="str">
        <f t="shared" si="19"/>
        <v/>
      </c>
      <c r="DG20" s="125" t="str">
        <f t="shared" si="20"/>
        <v/>
      </c>
      <c r="DH20" s="125" t="str">
        <f t="shared" si="21"/>
        <v/>
      </c>
      <c r="DI20" s="125" t="str">
        <f t="shared" si="22"/>
        <v/>
      </c>
      <c r="DJ20" s="125" t="str">
        <f t="shared" si="23"/>
        <v/>
      </c>
      <c r="DK20" s="125" t="str">
        <f t="shared" si="24"/>
        <v/>
      </c>
      <c r="DL20" s="125" t="str">
        <f t="shared" si="25"/>
        <v/>
      </c>
      <c r="DM20" s="125" t="str">
        <f t="shared" si="26"/>
        <v/>
      </c>
      <c r="DN20" s="125" t="str">
        <f t="shared" si="27"/>
        <v/>
      </c>
      <c r="DO20" s="125" t="str">
        <f t="shared" si="28"/>
        <v/>
      </c>
      <c r="DP20" s="125" t="str">
        <f t="shared" si="29"/>
        <v/>
      </c>
      <c r="DQ20" s="125" t="str">
        <f t="shared" si="30"/>
        <v/>
      </c>
      <c r="DR20" s="125" t="str">
        <f t="shared" si="31"/>
        <v/>
      </c>
      <c r="DS20" s="125" t="str">
        <f t="shared" si="32"/>
        <v/>
      </c>
      <c r="DT20" s="125" t="str">
        <f t="shared" si="33"/>
        <v/>
      </c>
      <c r="DU20" s="125" t="str">
        <f t="shared" si="34"/>
        <v/>
      </c>
      <c r="DV20" s="125" t="str">
        <f t="shared" si="35"/>
        <v/>
      </c>
      <c r="DW20" s="125" t="str">
        <f t="shared" si="36"/>
        <v/>
      </c>
      <c r="DX20" s="125" t="str">
        <f t="shared" si="37"/>
        <v/>
      </c>
      <c r="DY20" s="125" t="str">
        <f t="shared" si="38"/>
        <v/>
      </c>
      <c r="DZ20" s="125" t="str">
        <f t="shared" si="39"/>
        <v/>
      </c>
      <c r="EA20" s="125" t="str">
        <f t="shared" si="40"/>
        <v/>
      </c>
      <c r="EB20" s="125" t="str">
        <f t="shared" si="41"/>
        <v/>
      </c>
      <c r="EC20" s="125" t="str">
        <f t="shared" si="42"/>
        <v/>
      </c>
      <c r="ED20" s="125" t="str">
        <f t="shared" si="43"/>
        <v/>
      </c>
      <c r="EE20" s="125" t="str">
        <f t="shared" si="44"/>
        <v/>
      </c>
      <c r="EF20" s="125" t="str">
        <f t="shared" si="45"/>
        <v/>
      </c>
      <c r="EG20" s="125" t="str">
        <f t="shared" si="46"/>
        <v/>
      </c>
      <c r="EH20" s="125" t="str">
        <f t="shared" si="47"/>
        <v/>
      </c>
      <c r="EI20" s="125" t="str">
        <f t="shared" si="48"/>
        <v/>
      </c>
      <c r="EJ20" s="125" t="str">
        <f t="shared" si="49"/>
        <v/>
      </c>
      <c r="EK20" s="125" t="str">
        <f t="shared" si="50"/>
        <v/>
      </c>
      <c r="EL20" s="125" t="str">
        <f t="shared" si="51"/>
        <v/>
      </c>
      <c r="EM20" s="125" t="str">
        <f t="shared" si="52"/>
        <v/>
      </c>
      <c r="EN20" s="125" t="str">
        <f t="shared" si="53"/>
        <v/>
      </c>
      <c r="EO20" s="125" t="str">
        <f t="shared" si="54"/>
        <v/>
      </c>
      <c r="EP20" s="125" t="str">
        <f t="shared" si="54"/>
        <v/>
      </c>
      <c r="EQ20" s="125" t="str">
        <f t="shared" si="54"/>
        <v/>
      </c>
      <c r="ER20" s="125" t="str">
        <f t="shared" si="55"/>
        <v/>
      </c>
      <c r="ES20" s="125" t="str">
        <f t="shared" si="56"/>
        <v/>
      </c>
      <c r="ET20" s="125" t="str">
        <f t="shared" si="57"/>
        <v/>
      </c>
      <c r="EU20" s="125" t="str">
        <f t="shared" si="58"/>
        <v/>
      </c>
      <c r="EV20" s="125" t="str">
        <f t="shared" si="59"/>
        <v/>
      </c>
      <c r="EW20" s="125" t="str">
        <f t="shared" si="60"/>
        <v/>
      </c>
      <c r="EX20" s="125" t="str">
        <f t="shared" si="61"/>
        <v/>
      </c>
      <c r="EY20" s="125" t="str">
        <f t="shared" si="61"/>
        <v/>
      </c>
      <c r="EZ20" s="125" t="str">
        <f t="shared" si="61"/>
        <v/>
      </c>
      <c r="FA20" s="125" t="str">
        <f t="shared" si="61"/>
        <v/>
      </c>
      <c r="FB20" s="125" t="str">
        <f t="shared" si="62"/>
        <v/>
      </c>
      <c r="FC20" s="125" t="str">
        <f t="shared" si="63"/>
        <v/>
      </c>
      <c r="FD20" s="125" t="str">
        <f t="shared" si="64"/>
        <v/>
      </c>
      <c r="FE20" s="125" t="str">
        <f t="shared" si="64"/>
        <v/>
      </c>
      <c r="FF20" s="125" t="str">
        <f t="shared" si="64"/>
        <v/>
      </c>
      <c r="FG20" s="125" t="str">
        <f t="shared" si="64"/>
        <v/>
      </c>
      <c r="FH20" s="125" t="str">
        <f t="shared" si="64"/>
        <v/>
      </c>
      <c r="FI20" s="125" t="str">
        <f t="shared" si="65"/>
        <v/>
      </c>
      <c r="FJ20" s="125" t="str">
        <f t="shared" si="66"/>
        <v/>
      </c>
      <c r="FK20" s="125" t="str">
        <f t="shared" si="67"/>
        <v/>
      </c>
      <c r="FL20" s="125" t="str">
        <f t="shared" si="68"/>
        <v/>
      </c>
      <c r="FM20" s="125" t="str">
        <f t="shared" si="69"/>
        <v/>
      </c>
      <c r="FN20" s="125" t="str">
        <f t="shared" si="70"/>
        <v/>
      </c>
      <c r="FO20" s="125" t="str">
        <f t="shared" si="71"/>
        <v/>
      </c>
      <c r="FP20" s="125" t="str">
        <f t="shared" si="71"/>
        <v/>
      </c>
      <c r="FQ20" s="125" t="str">
        <f t="shared" si="71"/>
        <v/>
      </c>
      <c r="FR20" s="125" t="str">
        <f t="shared" si="71"/>
        <v/>
      </c>
      <c r="FS20" s="125" t="str">
        <f t="shared" si="71"/>
        <v/>
      </c>
      <c r="FT20" s="125" t="str">
        <f t="shared" si="72"/>
        <v/>
      </c>
      <c r="FU20" s="125" t="str">
        <f t="shared" si="73"/>
        <v/>
      </c>
      <c r="FV20" s="125" t="str">
        <f t="shared" si="74"/>
        <v/>
      </c>
      <c r="FW20" s="125" t="str">
        <f t="shared" si="75"/>
        <v/>
      </c>
      <c r="FX20" s="125" t="str">
        <f t="shared" si="76"/>
        <v/>
      </c>
      <c r="FY20" s="125" t="str">
        <f t="shared" si="77"/>
        <v/>
      </c>
      <c r="FZ20" s="125" t="str">
        <f t="shared" si="78"/>
        <v/>
      </c>
      <c r="GA20" s="125" t="str">
        <f t="shared" si="79"/>
        <v/>
      </c>
      <c r="GB20" s="129" t="str">
        <f t="shared" si="80"/>
        <v/>
      </c>
      <c r="GC20" s="10"/>
      <c r="GD20" s="173" t="str">
        <f t="shared" si="81"/>
        <v/>
      </c>
      <c r="GE20" s="173" t="str">
        <f t="shared" si="82"/>
        <v/>
      </c>
      <c r="GF20" s="173" t="str">
        <f t="shared" si="93"/>
        <v/>
      </c>
      <c r="GG20" s="173" t="str">
        <f t="shared" si="83"/>
        <v/>
      </c>
      <c r="GH20" s="183" t="str">
        <f t="shared" si="84"/>
        <v/>
      </c>
      <c r="GI20" s="182" t="str">
        <f t="shared" si="85"/>
        <v/>
      </c>
      <c r="GJ20" s="173" t="str">
        <f t="shared" si="86"/>
        <v/>
      </c>
      <c r="GK20" s="173" t="str">
        <f t="shared" si="87"/>
        <v/>
      </c>
      <c r="GL20" s="173" t="str">
        <f t="shared" si="94"/>
        <v/>
      </c>
      <c r="GM20" s="10"/>
      <c r="GN20" s="10"/>
      <c r="GO20" s="10"/>
      <c r="GP20" s="10"/>
      <c r="GS20" s="12"/>
      <c r="GT20" s="12"/>
      <c r="GU20" s="12">
        <f t="shared" si="88"/>
        <v>0</v>
      </c>
      <c r="GV20" s="30" t="str">
        <f>IF(EJ20="ok",CHOOSE(AQ20,'Product Group Codes'!$B$4,'Product Group Codes'!$B$14,'Product Group Codes'!$B$24,'Product Group Codes'!$B$34,'Product Group Codes'!$B$39,'Product Group Codes'!$B$44,'Product Group Codes'!$B$47),"")</f>
        <v/>
      </c>
      <c r="GX20" s="156" t="b">
        <f t="shared" si="89"/>
        <v>1</v>
      </c>
      <c r="GY20" s="156" t="b">
        <f t="shared" si="90"/>
        <v>0</v>
      </c>
      <c r="GZ20" s="156" t="b">
        <f t="shared" si="91"/>
        <v>0</v>
      </c>
      <c r="HB20" s="156" t="b">
        <f t="shared" si="92"/>
        <v>0</v>
      </c>
      <c r="HD20" s="13" t="s">
        <v>3</v>
      </c>
    </row>
    <row r="21" spans="1:212" s="11" customFormat="1" ht="25.5">
      <c r="A21" s="28">
        <v>11</v>
      </c>
      <c r="B21" s="29" t="str">
        <f t="shared" si="7"/>
        <v/>
      </c>
      <c r="C21" s="143"/>
      <c r="D21" s="42"/>
      <c r="E21" s="42"/>
      <c r="F21" s="42"/>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26"/>
      <c r="AT21" s="17"/>
      <c r="AU21" s="26"/>
      <c r="AV21" s="121"/>
      <c r="AW21" s="17"/>
      <c r="AX21" s="26"/>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27"/>
      <c r="CJ21" s="164"/>
      <c r="CK21" s="172" t="str">
        <f t="shared" si="8"/>
        <v/>
      </c>
      <c r="CL21" s="168"/>
      <c r="CM21" s="169"/>
      <c r="CN21" s="169"/>
      <c r="CO21" s="169"/>
      <c r="CP21" s="188"/>
      <c r="CQ21" s="168"/>
      <c r="CR21" s="169"/>
      <c r="CS21" s="169"/>
      <c r="CT21" s="185"/>
      <c r="CU21" s="119"/>
      <c r="CV21" s="125" t="str">
        <f t="shared" si="9"/>
        <v/>
      </c>
      <c r="CW21" s="125" t="str">
        <f t="shared" si="10"/>
        <v/>
      </c>
      <c r="CX21" s="125" t="str">
        <f t="shared" si="11"/>
        <v/>
      </c>
      <c r="CY21" s="125" t="str">
        <f t="shared" si="12"/>
        <v/>
      </c>
      <c r="CZ21" s="125" t="str">
        <f t="shared" si="13"/>
        <v/>
      </c>
      <c r="DA21" s="125" t="str">
        <f t="shared" si="14"/>
        <v/>
      </c>
      <c r="DB21" s="125" t="str">
        <f t="shared" si="15"/>
        <v/>
      </c>
      <c r="DC21" s="125" t="str">
        <f t="shared" si="16"/>
        <v/>
      </c>
      <c r="DD21" s="125" t="str">
        <f t="shared" si="17"/>
        <v/>
      </c>
      <c r="DE21" s="125" t="str">
        <f t="shared" si="18"/>
        <v/>
      </c>
      <c r="DF21" s="125" t="str">
        <f t="shared" si="19"/>
        <v/>
      </c>
      <c r="DG21" s="125" t="str">
        <f t="shared" si="20"/>
        <v/>
      </c>
      <c r="DH21" s="125" t="str">
        <f t="shared" si="21"/>
        <v/>
      </c>
      <c r="DI21" s="125" t="str">
        <f t="shared" si="22"/>
        <v/>
      </c>
      <c r="DJ21" s="125" t="str">
        <f t="shared" si="23"/>
        <v/>
      </c>
      <c r="DK21" s="125" t="str">
        <f t="shared" si="24"/>
        <v/>
      </c>
      <c r="DL21" s="125" t="str">
        <f t="shared" si="25"/>
        <v/>
      </c>
      <c r="DM21" s="125" t="str">
        <f t="shared" si="26"/>
        <v/>
      </c>
      <c r="DN21" s="125" t="str">
        <f t="shared" si="27"/>
        <v/>
      </c>
      <c r="DO21" s="125" t="str">
        <f t="shared" si="28"/>
        <v/>
      </c>
      <c r="DP21" s="125" t="str">
        <f t="shared" si="29"/>
        <v/>
      </c>
      <c r="DQ21" s="125" t="str">
        <f t="shared" si="30"/>
        <v/>
      </c>
      <c r="DR21" s="125" t="str">
        <f t="shared" si="31"/>
        <v/>
      </c>
      <c r="DS21" s="125" t="str">
        <f t="shared" si="32"/>
        <v/>
      </c>
      <c r="DT21" s="125" t="str">
        <f t="shared" si="33"/>
        <v/>
      </c>
      <c r="DU21" s="125" t="str">
        <f t="shared" si="34"/>
        <v/>
      </c>
      <c r="DV21" s="125" t="str">
        <f t="shared" si="35"/>
        <v/>
      </c>
      <c r="DW21" s="125" t="str">
        <f t="shared" si="36"/>
        <v/>
      </c>
      <c r="DX21" s="125" t="str">
        <f t="shared" si="37"/>
        <v/>
      </c>
      <c r="DY21" s="125" t="str">
        <f t="shared" si="38"/>
        <v/>
      </c>
      <c r="DZ21" s="125" t="str">
        <f t="shared" si="39"/>
        <v/>
      </c>
      <c r="EA21" s="125" t="str">
        <f t="shared" si="40"/>
        <v/>
      </c>
      <c r="EB21" s="125" t="str">
        <f t="shared" si="41"/>
        <v/>
      </c>
      <c r="EC21" s="125" t="str">
        <f t="shared" si="42"/>
        <v/>
      </c>
      <c r="ED21" s="125" t="str">
        <f t="shared" si="43"/>
        <v/>
      </c>
      <c r="EE21" s="125" t="str">
        <f t="shared" si="44"/>
        <v/>
      </c>
      <c r="EF21" s="125" t="str">
        <f t="shared" si="45"/>
        <v/>
      </c>
      <c r="EG21" s="125" t="str">
        <f t="shared" si="46"/>
        <v/>
      </c>
      <c r="EH21" s="125" t="str">
        <f t="shared" si="47"/>
        <v/>
      </c>
      <c r="EI21" s="125" t="str">
        <f t="shared" si="48"/>
        <v/>
      </c>
      <c r="EJ21" s="125" t="str">
        <f t="shared" si="49"/>
        <v/>
      </c>
      <c r="EK21" s="125" t="str">
        <f t="shared" si="50"/>
        <v/>
      </c>
      <c r="EL21" s="125" t="str">
        <f t="shared" si="51"/>
        <v/>
      </c>
      <c r="EM21" s="125" t="str">
        <f t="shared" si="52"/>
        <v/>
      </c>
      <c r="EN21" s="125" t="str">
        <f t="shared" si="53"/>
        <v/>
      </c>
      <c r="EO21" s="125" t="str">
        <f t="shared" si="54"/>
        <v/>
      </c>
      <c r="EP21" s="125" t="str">
        <f t="shared" si="54"/>
        <v/>
      </c>
      <c r="EQ21" s="125" t="str">
        <f t="shared" si="54"/>
        <v/>
      </c>
      <c r="ER21" s="125" t="str">
        <f t="shared" si="55"/>
        <v/>
      </c>
      <c r="ES21" s="125" t="str">
        <f t="shared" si="56"/>
        <v/>
      </c>
      <c r="ET21" s="125" t="str">
        <f t="shared" si="57"/>
        <v/>
      </c>
      <c r="EU21" s="125" t="str">
        <f t="shared" si="58"/>
        <v/>
      </c>
      <c r="EV21" s="125" t="str">
        <f t="shared" si="59"/>
        <v/>
      </c>
      <c r="EW21" s="125" t="str">
        <f t="shared" si="60"/>
        <v/>
      </c>
      <c r="EX21" s="125" t="str">
        <f t="shared" si="61"/>
        <v/>
      </c>
      <c r="EY21" s="125" t="str">
        <f t="shared" si="61"/>
        <v/>
      </c>
      <c r="EZ21" s="125" t="str">
        <f t="shared" si="61"/>
        <v/>
      </c>
      <c r="FA21" s="125" t="str">
        <f t="shared" si="61"/>
        <v/>
      </c>
      <c r="FB21" s="125" t="str">
        <f t="shared" si="62"/>
        <v/>
      </c>
      <c r="FC21" s="125" t="str">
        <f t="shared" si="63"/>
        <v/>
      </c>
      <c r="FD21" s="125" t="str">
        <f t="shared" ref="FD21:FH30" si="95">IF(COUNTA($C21:$CI21)=0,"","ok")</f>
        <v/>
      </c>
      <c r="FE21" s="125" t="str">
        <f t="shared" si="95"/>
        <v/>
      </c>
      <c r="FF21" s="125" t="str">
        <f t="shared" si="95"/>
        <v/>
      </c>
      <c r="FG21" s="125" t="str">
        <f t="shared" si="95"/>
        <v/>
      </c>
      <c r="FH21" s="125" t="str">
        <f t="shared" si="95"/>
        <v/>
      </c>
      <c r="FI21" s="125" t="str">
        <f t="shared" si="65"/>
        <v/>
      </c>
      <c r="FJ21" s="125" t="str">
        <f t="shared" si="66"/>
        <v/>
      </c>
      <c r="FK21" s="125" t="str">
        <f t="shared" si="67"/>
        <v/>
      </c>
      <c r="FL21" s="125" t="str">
        <f t="shared" si="68"/>
        <v/>
      </c>
      <c r="FM21" s="125" t="str">
        <f t="shared" si="69"/>
        <v/>
      </c>
      <c r="FN21" s="125" t="str">
        <f t="shared" si="70"/>
        <v/>
      </c>
      <c r="FO21" s="125" t="str">
        <f t="shared" ref="FO21:FS30" si="96">IF(COUNTA($C21:$CI21)=0,"","ok")</f>
        <v/>
      </c>
      <c r="FP21" s="125" t="str">
        <f t="shared" si="96"/>
        <v/>
      </c>
      <c r="FQ21" s="125" t="str">
        <f t="shared" si="96"/>
        <v/>
      </c>
      <c r="FR21" s="125" t="str">
        <f t="shared" si="96"/>
        <v/>
      </c>
      <c r="FS21" s="125" t="str">
        <f t="shared" si="96"/>
        <v/>
      </c>
      <c r="FT21" s="125" t="str">
        <f t="shared" si="72"/>
        <v/>
      </c>
      <c r="FU21" s="125" t="str">
        <f t="shared" si="73"/>
        <v/>
      </c>
      <c r="FV21" s="125" t="str">
        <f t="shared" si="74"/>
        <v/>
      </c>
      <c r="FW21" s="125" t="str">
        <f t="shared" si="75"/>
        <v/>
      </c>
      <c r="FX21" s="125" t="str">
        <f t="shared" si="76"/>
        <v/>
      </c>
      <c r="FY21" s="125" t="str">
        <f t="shared" si="77"/>
        <v/>
      </c>
      <c r="FZ21" s="125" t="str">
        <f t="shared" si="78"/>
        <v/>
      </c>
      <c r="GA21" s="125" t="str">
        <f t="shared" si="79"/>
        <v/>
      </c>
      <c r="GB21" s="129" t="str">
        <f t="shared" si="80"/>
        <v/>
      </c>
      <c r="GC21" s="10"/>
      <c r="GD21" s="173" t="str">
        <f t="shared" si="81"/>
        <v/>
      </c>
      <c r="GE21" s="173" t="str">
        <f t="shared" si="82"/>
        <v/>
      </c>
      <c r="GF21" s="173" t="str">
        <f t="shared" si="93"/>
        <v/>
      </c>
      <c r="GG21" s="173" t="str">
        <f t="shared" si="83"/>
        <v/>
      </c>
      <c r="GH21" s="183" t="str">
        <f t="shared" si="84"/>
        <v/>
      </c>
      <c r="GI21" s="182" t="str">
        <f t="shared" si="85"/>
        <v/>
      </c>
      <c r="GJ21" s="173" t="str">
        <f t="shared" si="86"/>
        <v/>
      </c>
      <c r="GK21" s="173" t="str">
        <f t="shared" si="87"/>
        <v/>
      </c>
      <c r="GL21" s="173" t="str">
        <f t="shared" si="94"/>
        <v/>
      </c>
      <c r="GM21" s="10"/>
      <c r="GN21" s="10"/>
      <c r="GO21" s="10"/>
      <c r="GP21" s="10"/>
      <c r="GS21" s="12"/>
      <c r="GT21" s="12"/>
      <c r="GU21" s="12">
        <f t="shared" si="88"/>
        <v>0</v>
      </c>
      <c r="GV21" s="30" t="str">
        <f>IF(EJ21="ok",CHOOSE(AQ21,'Product Group Codes'!$B$4,'Product Group Codes'!$B$14,'Product Group Codes'!$B$24,'Product Group Codes'!$B$34,'Product Group Codes'!$B$39,'Product Group Codes'!$B$44,'Product Group Codes'!$B$47),"")</f>
        <v/>
      </c>
      <c r="GX21" s="156" t="b">
        <f t="shared" si="89"/>
        <v>1</v>
      </c>
      <c r="GY21" s="156" t="b">
        <f t="shared" si="90"/>
        <v>0</v>
      </c>
      <c r="GZ21" s="156" t="b">
        <f t="shared" si="91"/>
        <v>0</v>
      </c>
      <c r="HB21" s="156" t="b">
        <f t="shared" si="92"/>
        <v>0</v>
      </c>
      <c r="HD21" s="13" t="s">
        <v>3</v>
      </c>
    </row>
    <row r="22" spans="1:212" s="11" customFormat="1" ht="25.5">
      <c r="A22" s="28">
        <v>12</v>
      </c>
      <c r="B22" s="29" t="str">
        <f t="shared" si="7"/>
        <v/>
      </c>
      <c r="C22" s="143"/>
      <c r="D22" s="42"/>
      <c r="E22" s="42"/>
      <c r="F22" s="42"/>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26"/>
      <c r="AT22" s="17"/>
      <c r="AU22" s="26"/>
      <c r="AV22" s="121"/>
      <c r="AW22" s="17"/>
      <c r="AX22" s="26"/>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27"/>
      <c r="CJ22" s="164"/>
      <c r="CK22" s="172" t="str">
        <f t="shared" si="8"/>
        <v/>
      </c>
      <c r="CL22" s="168"/>
      <c r="CM22" s="169"/>
      <c r="CN22" s="169"/>
      <c r="CO22" s="169"/>
      <c r="CP22" s="188"/>
      <c r="CQ22" s="168"/>
      <c r="CR22" s="169"/>
      <c r="CS22" s="169"/>
      <c r="CT22" s="185"/>
      <c r="CU22" s="119"/>
      <c r="CV22" s="125" t="str">
        <f t="shared" si="9"/>
        <v/>
      </c>
      <c r="CW22" s="125" t="str">
        <f t="shared" si="10"/>
        <v/>
      </c>
      <c r="CX22" s="125" t="str">
        <f t="shared" si="11"/>
        <v/>
      </c>
      <c r="CY22" s="125" t="str">
        <f t="shared" si="12"/>
        <v/>
      </c>
      <c r="CZ22" s="125" t="str">
        <f t="shared" si="13"/>
        <v/>
      </c>
      <c r="DA22" s="125" t="str">
        <f t="shared" si="14"/>
        <v/>
      </c>
      <c r="DB22" s="125" t="str">
        <f t="shared" si="15"/>
        <v/>
      </c>
      <c r="DC22" s="125" t="str">
        <f t="shared" si="16"/>
        <v/>
      </c>
      <c r="DD22" s="125" t="str">
        <f t="shared" si="17"/>
        <v/>
      </c>
      <c r="DE22" s="125" t="str">
        <f t="shared" si="18"/>
        <v/>
      </c>
      <c r="DF22" s="125" t="str">
        <f t="shared" si="19"/>
        <v/>
      </c>
      <c r="DG22" s="125" t="str">
        <f t="shared" si="20"/>
        <v/>
      </c>
      <c r="DH22" s="125" t="str">
        <f t="shared" si="21"/>
        <v/>
      </c>
      <c r="DI22" s="125" t="str">
        <f t="shared" si="22"/>
        <v/>
      </c>
      <c r="DJ22" s="125" t="str">
        <f t="shared" si="23"/>
        <v/>
      </c>
      <c r="DK22" s="125" t="str">
        <f t="shared" si="24"/>
        <v/>
      </c>
      <c r="DL22" s="125" t="str">
        <f t="shared" si="25"/>
        <v/>
      </c>
      <c r="DM22" s="125" t="str">
        <f t="shared" si="26"/>
        <v/>
      </c>
      <c r="DN22" s="125" t="str">
        <f t="shared" si="27"/>
        <v/>
      </c>
      <c r="DO22" s="125" t="str">
        <f t="shared" si="28"/>
        <v/>
      </c>
      <c r="DP22" s="125" t="str">
        <f t="shared" si="29"/>
        <v/>
      </c>
      <c r="DQ22" s="125" t="str">
        <f t="shared" si="30"/>
        <v/>
      </c>
      <c r="DR22" s="125" t="str">
        <f t="shared" si="31"/>
        <v/>
      </c>
      <c r="DS22" s="125" t="str">
        <f t="shared" si="32"/>
        <v/>
      </c>
      <c r="DT22" s="125" t="str">
        <f t="shared" si="33"/>
        <v/>
      </c>
      <c r="DU22" s="125" t="str">
        <f t="shared" si="34"/>
        <v/>
      </c>
      <c r="DV22" s="125" t="str">
        <f t="shared" si="35"/>
        <v/>
      </c>
      <c r="DW22" s="125" t="str">
        <f t="shared" si="36"/>
        <v/>
      </c>
      <c r="DX22" s="125" t="str">
        <f t="shared" si="37"/>
        <v/>
      </c>
      <c r="DY22" s="125" t="str">
        <f t="shared" si="38"/>
        <v/>
      </c>
      <c r="DZ22" s="125" t="str">
        <f t="shared" si="39"/>
        <v/>
      </c>
      <c r="EA22" s="125" t="str">
        <f t="shared" si="40"/>
        <v/>
      </c>
      <c r="EB22" s="125" t="str">
        <f t="shared" si="41"/>
        <v/>
      </c>
      <c r="EC22" s="125" t="str">
        <f t="shared" si="42"/>
        <v/>
      </c>
      <c r="ED22" s="125" t="str">
        <f t="shared" si="43"/>
        <v/>
      </c>
      <c r="EE22" s="125" t="str">
        <f t="shared" si="44"/>
        <v/>
      </c>
      <c r="EF22" s="125" t="str">
        <f t="shared" si="45"/>
        <v/>
      </c>
      <c r="EG22" s="125" t="str">
        <f t="shared" si="46"/>
        <v/>
      </c>
      <c r="EH22" s="125" t="str">
        <f t="shared" si="47"/>
        <v/>
      </c>
      <c r="EI22" s="125" t="str">
        <f t="shared" si="48"/>
        <v/>
      </c>
      <c r="EJ22" s="125" t="str">
        <f t="shared" si="49"/>
        <v/>
      </c>
      <c r="EK22" s="125" t="str">
        <f t="shared" si="50"/>
        <v/>
      </c>
      <c r="EL22" s="125" t="str">
        <f t="shared" si="51"/>
        <v/>
      </c>
      <c r="EM22" s="125" t="str">
        <f t="shared" si="52"/>
        <v/>
      </c>
      <c r="EN22" s="125" t="str">
        <f t="shared" si="53"/>
        <v/>
      </c>
      <c r="EO22" s="125" t="str">
        <f t="shared" si="54"/>
        <v/>
      </c>
      <c r="EP22" s="125" t="str">
        <f t="shared" si="54"/>
        <v/>
      </c>
      <c r="EQ22" s="125" t="str">
        <f t="shared" si="54"/>
        <v/>
      </c>
      <c r="ER22" s="125" t="str">
        <f t="shared" si="55"/>
        <v/>
      </c>
      <c r="ES22" s="125" t="str">
        <f t="shared" si="56"/>
        <v/>
      </c>
      <c r="ET22" s="125" t="str">
        <f t="shared" si="57"/>
        <v/>
      </c>
      <c r="EU22" s="125" t="str">
        <f t="shared" si="58"/>
        <v/>
      </c>
      <c r="EV22" s="125" t="str">
        <f t="shared" si="59"/>
        <v/>
      </c>
      <c r="EW22" s="125" t="str">
        <f t="shared" si="60"/>
        <v/>
      </c>
      <c r="EX22" s="125" t="str">
        <f t="shared" si="61"/>
        <v/>
      </c>
      <c r="EY22" s="125" t="str">
        <f t="shared" si="61"/>
        <v/>
      </c>
      <c r="EZ22" s="125" t="str">
        <f t="shared" si="61"/>
        <v/>
      </c>
      <c r="FA22" s="125" t="str">
        <f t="shared" si="61"/>
        <v/>
      </c>
      <c r="FB22" s="125" t="str">
        <f t="shared" si="62"/>
        <v/>
      </c>
      <c r="FC22" s="125" t="str">
        <f t="shared" si="63"/>
        <v/>
      </c>
      <c r="FD22" s="125" t="str">
        <f t="shared" si="95"/>
        <v/>
      </c>
      <c r="FE22" s="125" t="str">
        <f t="shared" si="95"/>
        <v/>
      </c>
      <c r="FF22" s="125" t="str">
        <f t="shared" si="95"/>
        <v/>
      </c>
      <c r="FG22" s="125" t="str">
        <f t="shared" si="95"/>
        <v/>
      </c>
      <c r="FH22" s="125" t="str">
        <f t="shared" si="95"/>
        <v/>
      </c>
      <c r="FI22" s="125" t="str">
        <f t="shared" si="65"/>
        <v/>
      </c>
      <c r="FJ22" s="125" t="str">
        <f t="shared" si="66"/>
        <v/>
      </c>
      <c r="FK22" s="125" t="str">
        <f t="shared" si="67"/>
        <v/>
      </c>
      <c r="FL22" s="125" t="str">
        <f t="shared" si="68"/>
        <v/>
      </c>
      <c r="FM22" s="125" t="str">
        <f t="shared" si="69"/>
        <v/>
      </c>
      <c r="FN22" s="125" t="str">
        <f t="shared" si="70"/>
        <v/>
      </c>
      <c r="FO22" s="125" t="str">
        <f t="shared" si="96"/>
        <v/>
      </c>
      <c r="FP22" s="125" t="str">
        <f t="shared" si="96"/>
        <v/>
      </c>
      <c r="FQ22" s="125" t="str">
        <f t="shared" si="96"/>
        <v/>
      </c>
      <c r="FR22" s="125" t="str">
        <f t="shared" si="96"/>
        <v/>
      </c>
      <c r="FS22" s="125" t="str">
        <f t="shared" si="96"/>
        <v/>
      </c>
      <c r="FT22" s="125" t="str">
        <f t="shared" si="72"/>
        <v/>
      </c>
      <c r="FU22" s="125" t="str">
        <f t="shared" si="73"/>
        <v/>
      </c>
      <c r="FV22" s="125" t="str">
        <f t="shared" si="74"/>
        <v/>
      </c>
      <c r="FW22" s="125" t="str">
        <f t="shared" si="75"/>
        <v/>
      </c>
      <c r="FX22" s="125" t="str">
        <f t="shared" si="76"/>
        <v/>
      </c>
      <c r="FY22" s="125" t="str">
        <f t="shared" si="77"/>
        <v/>
      </c>
      <c r="FZ22" s="125" t="str">
        <f t="shared" si="78"/>
        <v/>
      </c>
      <c r="GA22" s="125" t="str">
        <f t="shared" si="79"/>
        <v/>
      </c>
      <c r="GB22" s="129" t="str">
        <f t="shared" si="80"/>
        <v/>
      </c>
      <c r="GC22" s="10"/>
      <c r="GD22" s="173" t="str">
        <f t="shared" si="81"/>
        <v/>
      </c>
      <c r="GE22" s="173" t="str">
        <f t="shared" si="82"/>
        <v/>
      </c>
      <c r="GF22" s="173" t="str">
        <f t="shared" si="93"/>
        <v/>
      </c>
      <c r="GG22" s="173" t="str">
        <f t="shared" si="83"/>
        <v/>
      </c>
      <c r="GH22" s="183" t="str">
        <f t="shared" si="84"/>
        <v/>
      </c>
      <c r="GI22" s="182" t="str">
        <f t="shared" si="85"/>
        <v/>
      </c>
      <c r="GJ22" s="173" t="str">
        <f t="shared" si="86"/>
        <v/>
      </c>
      <c r="GK22" s="173" t="str">
        <f t="shared" si="87"/>
        <v/>
      </c>
      <c r="GL22" s="173" t="str">
        <f t="shared" si="94"/>
        <v/>
      </c>
      <c r="GM22" s="10"/>
      <c r="GN22" s="10"/>
      <c r="GO22" s="10"/>
      <c r="GP22" s="10"/>
      <c r="GS22" s="12"/>
      <c r="GT22" s="12"/>
      <c r="GU22" s="12">
        <f t="shared" si="88"/>
        <v>0</v>
      </c>
      <c r="GV22" s="30" t="str">
        <f>IF(EJ22="ok",CHOOSE(AQ22,'Product Group Codes'!$B$4,'Product Group Codes'!$B$14,'Product Group Codes'!$B$24,'Product Group Codes'!$B$34,'Product Group Codes'!$B$39,'Product Group Codes'!$B$44,'Product Group Codes'!$B$47),"")</f>
        <v/>
      </c>
      <c r="GX22" s="156" t="b">
        <f t="shared" si="89"/>
        <v>1</v>
      </c>
      <c r="GY22" s="156" t="b">
        <f t="shared" si="90"/>
        <v>0</v>
      </c>
      <c r="GZ22" s="156" t="b">
        <f t="shared" si="91"/>
        <v>0</v>
      </c>
      <c r="HB22" s="156" t="b">
        <f t="shared" si="92"/>
        <v>0</v>
      </c>
      <c r="HD22" s="13" t="s">
        <v>3</v>
      </c>
    </row>
    <row r="23" spans="1:212" s="11" customFormat="1" ht="25.5">
      <c r="A23" s="28">
        <v>13</v>
      </c>
      <c r="B23" s="29" t="str">
        <f t="shared" si="7"/>
        <v/>
      </c>
      <c r="C23" s="143"/>
      <c r="D23" s="42"/>
      <c r="E23" s="42"/>
      <c r="F23" s="42"/>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26"/>
      <c r="AT23" s="17"/>
      <c r="AU23" s="26"/>
      <c r="AV23" s="121"/>
      <c r="AW23" s="17"/>
      <c r="AX23" s="26"/>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27"/>
      <c r="CJ23" s="164"/>
      <c r="CK23" s="172" t="str">
        <f t="shared" si="8"/>
        <v/>
      </c>
      <c r="CL23" s="168"/>
      <c r="CM23" s="169"/>
      <c r="CN23" s="169"/>
      <c r="CO23" s="169"/>
      <c r="CP23" s="188"/>
      <c r="CQ23" s="168"/>
      <c r="CR23" s="169"/>
      <c r="CS23" s="169"/>
      <c r="CT23" s="185"/>
      <c r="CU23" s="119"/>
      <c r="CV23" s="125" t="str">
        <f t="shared" si="9"/>
        <v/>
      </c>
      <c r="CW23" s="125" t="str">
        <f t="shared" si="10"/>
        <v/>
      </c>
      <c r="CX23" s="125" t="str">
        <f t="shared" si="11"/>
        <v/>
      </c>
      <c r="CY23" s="125" t="str">
        <f t="shared" si="12"/>
        <v/>
      </c>
      <c r="CZ23" s="125" t="str">
        <f t="shared" si="13"/>
        <v/>
      </c>
      <c r="DA23" s="125" t="str">
        <f t="shared" si="14"/>
        <v/>
      </c>
      <c r="DB23" s="125" t="str">
        <f t="shared" si="15"/>
        <v/>
      </c>
      <c r="DC23" s="125" t="str">
        <f t="shared" si="16"/>
        <v/>
      </c>
      <c r="DD23" s="125" t="str">
        <f t="shared" si="17"/>
        <v/>
      </c>
      <c r="DE23" s="125" t="str">
        <f t="shared" si="18"/>
        <v/>
      </c>
      <c r="DF23" s="125" t="str">
        <f t="shared" si="19"/>
        <v/>
      </c>
      <c r="DG23" s="125" t="str">
        <f t="shared" si="20"/>
        <v/>
      </c>
      <c r="DH23" s="125" t="str">
        <f t="shared" si="21"/>
        <v/>
      </c>
      <c r="DI23" s="125" t="str">
        <f t="shared" si="22"/>
        <v/>
      </c>
      <c r="DJ23" s="125" t="str">
        <f t="shared" si="23"/>
        <v/>
      </c>
      <c r="DK23" s="125" t="str">
        <f t="shared" si="24"/>
        <v/>
      </c>
      <c r="DL23" s="125" t="str">
        <f t="shared" si="25"/>
        <v/>
      </c>
      <c r="DM23" s="125" t="str">
        <f t="shared" si="26"/>
        <v/>
      </c>
      <c r="DN23" s="125" t="str">
        <f t="shared" si="27"/>
        <v/>
      </c>
      <c r="DO23" s="125" t="str">
        <f t="shared" si="28"/>
        <v/>
      </c>
      <c r="DP23" s="125" t="str">
        <f t="shared" si="29"/>
        <v/>
      </c>
      <c r="DQ23" s="125" t="str">
        <f t="shared" si="30"/>
        <v/>
      </c>
      <c r="DR23" s="125" t="str">
        <f t="shared" si="31"/>
        <v/>
      </c>
      <c r="DS23" s="125" t="str">
        <f t="shared" si="32"/>
        <v/>
      </c>
      <c r="DT23" s="125" t="str">
        <f t="shared" si="33"/>
        <v/>
      </c>
      <c r="DU23" s="125" t="str">
        <f t="shared" si="34"/>
        <v/>
      </c>
      <c r="DV23" s="125" t="str">
        <f t="shared" si="35"/>
        <v/>
      </c>
      <c r="DW23" s="125" t="str">
        <f t="shared" si="36"/>
        <v/>
      </c>
      <c r="DX23" s="125" t="str">
        <f t="shared" si="37"/>
        <v/>
      </c>
      <c r="DY23" s="125" t="str">
        <f t="shared" si="38"/>
        <v/>
      </c>
      <c r="DZ23" s="125" t="str">
        <f t="shared" si="39"/>
        <v/>
      </c>
      <c r="EA23" s="125" t="str">
        <f t="shared" si="40"/>
        <v/>
      </c>
      <c r="EB23" s="125" t="str">
        <f t="shared" si="41"/>
        <v/>
      </c>
      <c r="EC23" s="125" t="str">
        <f t="shared" si="42"/>
        <v/>
      </c>
      <c r="ED23" s="125" t="str">
        <f t="shared" si="43"/>
        <v/>
      </c>
      <c r="EE23" s="125" t="str">
        <f t="shared" si="44"/>
        <v/>
      </c>
      <c r="EF23" s="125" t="str">
        <f t="shared" si="45"/>
        <v/>
      </c>
      <c r="EG23" s="125" t="str">
        <f t="shared" si="46"/>
        <v/>
      </c>
      <c r="EH23" s="125" t="str">
        <f t="shared" si="47"/>
        <v/>
      </c>
      <c r="EI23" s="125" t="str">
        <f t="shared" si="48"/>
        <v/>
      </c>
      <c r="EJ23" s="125" t="str">
        <f t="shared" si="49"/>
        <v/>
      </c>
      <c r="EK23" s="125" t="str">
        <f t="shared" si="50"/>
        <v/>
      </c>
      <c r="EL23" s="125" t="str">
        <f t="shared" si="51"/>
        <v/>
      </c>
      <c r="EM23" s="125" t="str">
        <f t="shared" si="52"/>
        <v/>
      </c>
      <c r="EN23" s="125" t="str">
        <f t="shared" si="53"/>
        <v/>
      </c>
      <c r="EO23" s="125" t="str">
        <f t="shared" si="54"/>
        <v/>
      </c>
      <c r="EP23" s="125" t="str">
        <f t="shared" si="54"/>
        <v/>
      </c>
      <c r="EQ23" s="125" t="str">
        <f t="shared" si="54"/>
        <v/>
      </c>
      <c r="ER23" s="125" t="str">
        <f t="shared" si="55"/>
        <v/>
      </c>
      <c r="ES23" s="125" t="str">
        <f t="shared" si="56"/>
        <v/>
      </c>
      <c r="ET23" s="125" t="str">
        <f t="shared" si="57"/>
        <v/>
      </c>
      <c r="EU23" s="125" t="str">
        <f t="shared" si="58"/>
        <v/>
      </c>
      <c r="EV23" s="125" t="str">
        <f t="shared" si="59"/>
        <v/>
      </c>
      <c r="EW23" s="125" t="str">
        <f t="shared" si="60"/>
        <v/>
      </c>
      <c r="EX23" s="125" t="str">
        <f t="shared" si="61"/>
        <v/>
      </c>
      <c r="EY23" s="125" t="str">
        <f t="shared" si="61"/>
        <v/>
      </c>
      <c r="EZ23" s="125" t="str">
        <f t="shared" si="61"/>
        <v/>
      </c>
      <c r="FA23" s="125" t="str">
        <f t="shared" si="61"/>
        <v/>
      </c>
      <c r="FB23" s="125" t="str">
        <f t="shared" si="62"/>
        <v/>
      </c>
      <c r="FC23" s="125" t="str">
        <f t="shared" si="63"/>
        <v/>
      </c>
      <c r="FD23" s="125" t="str">
        <f t="shared" si="95"/>
        <v/>
      </c>
      <c r="FE23" s="125" t="str">
        <f t="shared" si="95"/>
        <v/>
      </c>
      <c r="FF23" s="125" t="str">
        <f t="shared" si="95"/>
        <v/>
      </c>
      <c r="FG23" s="125" t="str">
        <f t="shared" si="95"/>
        <v/>
      </c>
      <c r="FH23" s="125" t="str">
        <f t="shared" si="95"/>
        <v/>
      </c>
      <c r="FI23" s="125" t="str">
        <f t="shared" si="65"/>
        <v/>
      </c>
      <c r="FJ23" s="125" t="str">
        <f t="shared" si="66"/>
        <v/>
      </c>
      <c r="FK23" s="125" t="str">
        <f t="shared" si="67"/>
        <v/>
      </c>
      <c r="FL23" s="125" t="str">
        <f t="shared" si="68"/>
        <v/>
      </c>
      <c r="FM23" s="125" t="str">
        <f t="shared" si="69"/>
        <v/>
      </c>
      <c r="FN23" s="125" t="str">
        <f t="shared" si="70"/>
        <v/>
      </c>
      <c r="FO23" s="125" t="str">
        <f t="shared" si="96"/>
        <v/>
      </c>
      <c r="FP23" s="125" t="str">
        <f t="shared" si="96"/>
        <v/>
      </c>
      <c r="FQ23" s="125" t="str">
        <f t="shared" si="96"/>
        <v/>
      </c>
      <c r="FR23" s="125" t="str">
        <f t="shared" si="96"/>
        <v/>
      </c>
      <c r="FS23" s="125" t="str">
        <f t="shared" si="96"/>
        <v/>
      </c>
      <c r="FT23" s="125" t="str">
        <f t="shared" si="72"/>
        <v/>
      </c>
      <c r="FU23" s="125" t="str">
        <f t="shared" si="73"/>
        <v/>
      </c>
      <c r="FV23" s="125" t="str">
        <f t="shared" si="74"/>
        <v/>
      </c>
      <c r="FW23" s="125" t="str">
        <f t="shared" si="75"/>
        <v/>
      </c>
      <c r="FX23" s="125" t="str">
        <f t="shared" si="76"/>
        <v/>
      </c>
      <c r="FY23" s="125" t="str">
        <f t="shared" si="77"/>
        <v/>
      </c>
      <c r="FZ23" s="125" t="str">
        <f t="shared" si="78"/>
        <v/>
      </c>
      <c r="GA23" s="125" t="str">
        <f t="shared" si="79"/>
        <v/>
      </c>
      <c r="GB23" s="129" t="str">
        <f t="shared" si="80"/>
        <v/>
      </c>
      <c r="GC23" s="10"/>
      <c r="GD23" s="173" t="str">
        <f t="shared" si="81"/>
        <v/>
      </c>
      <c r="GE23" s="173" t="str">
        <f t="shared" si="82"/>
        <v/>
      </c>
      <c r="GF23" s="173" t="str">
        <f t="shared" si="93"/>
        <v/>
      </c>
      <c r="GG23" s="173" t="str">
        <f t="shared" si="83"/>
        <v/>
      </c>
      <c r="GH23" s="183" t="str">
        <f t="shared" si="84"/>
        <v/>
      </c>
      <c r="GI23" s="182" t="str">
        <f t="shared" si="85"/>
        <v/>
      </c>
      <c r="GJ23" s="173" t="str">
        <f t="shared" si="86"/>
        <v/>
      </c>
      <c r="GK23" s="173" t="str">
        <f t="shared" si="87"/>
        <v/>
      </c>
      <c r="GL23" s="173" t="str">
        <f t="shared" si="94"/>
        <v/>
      </c>
      <c r="GM23" s="10"/>
      <c r="GN23" s="10"/>
      <c r="GO23" s="10"/>
      <c r="GP23" s="10"/>
      <c r="GS23" s="12"/>
      <c r="GT23" s="12"/>
      <c r="GU23" s="12">
        <f t="shared" si="88"/>
        <v>0</v>
      </c>
      <c r="GV23" s="30" t="str">
        <f>IF(EJ23="ok",CHOOSE(AQ23,'Product Group Codes'!$B$4,'Product Group Codes'!$B$14,'Product Group Codes'!$B$24,'Product Group Codes'!$B$34,'Product Group Codes'!$B$39,'Product Group Codes'!$B$44,'Product Group Codes'!$B$47),"")</f>
        <v/>
      </c>
      <c r="GX23" s="156" t="b">
        <f t="shared" si="89"/>
        <v>1</v>
      </c>
      <c r="GY23" s="156" t="b">
        <f t="shared" si="90"/>
        <v>0</v>
      </c>
      <c r="GZ23" s="156" t="b">
        <f t="shared" si="91"/>
        <v>0</v>
      </c>
      <c r="HB23" s="156" t="b">
        <f t="shared" si="92"/>
        <v>0</v>
      </c>
      <c r="HD23" s="13" t="s">
        <v>3</v>
      </c>
    </row>
    <row r="24" spans="1:212" s="11" customFormat="1" ht="25.5">
      <c r="A24" s="28">
        <v>14</v>
      </c>
      <c r="B24" s="29" t="str">
        <f t="shared" si="7"/>
        <v/>
      </c>
      <c r="C24" s="143"/>
      <c r="D24" s="42"/>
      <c r="E24" s="42"/>
      <c r="F24" s="42"/>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26"/>
      <c r="AT24" s="17"/>
      <c r="AU24" s="26"/>
      <c r="AV24" s="121"/>
      <c r="AW24" s="17"/>
      <c r="AX24" s="26"/>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27"/>
      <c r="CJ24" s="164"/>
      <c r="CK24" s="172" t="str">
        <f t="shared" si="8"/>
        <v/>
      </c>
      <c r="CL24" s="168"/>
      <c r="CM24" s="169"/>
      <c r="CN24" s="169"/>
      <c r="CO24" s="169"/>
      <c r="CP24" s="188"/>
      <c r="CQ24" s="168"/>
      <c r="CR24" s="169"/>
      <c r="CS24" s="169"/>
      <c r="CT24" s="185"/>
      <c r="CU24" s="119"/>
      <c r="CV24" s="125" t="str">
        <f t="shared" si="9"/>
        <v/>
      </c>
      <c r="CW24" s="125" t="str">
        <f t="shared" si="10"/>
        <v/>
      </c>
      <c r="CX24" s="125" t="str">
        <f t="shared" si="11"/>
        <v/>
      </c>
      <c r="CY24" s="125" t="str">
        <f t="shared" si="12"/>
        <v/>
      </c>
      <c r="CZ24" s="125" t="str">
        <f t="shared" si="13"/>
        <v/>
      </c>
      <c r="DA24" s="125" t="str">
        <f t="shared" si="14"/>
        <v/>
      </c>
      <c r="DB24" s="125" t="str">
        <f t="shared" si="15"/>
        <v/>
      </c>
      <c r="DC24" s="125" t="str">
        <f t="shared" si="16"/>
        <v/>
      </c>
      <c r="DD24" s="125" t="str">
        <f t="shared" si="17"/>
        <v/>
      </c>
      <c r="DE24" s="125" t="str">
        <f t="shared" si="18"/>
        <v/>
      </c>
      <c r="DF24" s="125" t="str">
        <f t="shared" si="19"/>
        <v/>
      </c>
      <c r="DG24" s="125" t="str">
        <f t="shared" si="20"/>
        <v/>
      </c>
      <c r="DH24" s="125" t="str">
        <f t="shared" si="21"/>
        <v/>
      </c>
      <c r="DI24" s="125" t="str">
        <f t="shared" si="22"/>
        <v/>
      </c>
      <c r="DJ24" s="125" t="str">
        <f t="shared" si="23"/>
        <v/>
      </c>
      <c r="DK24" s="125" t="str">
        <f t="shared" si="24"/>
        <v/>
      </c>
      <c r="DL24" s="125" t="str">
        <f t="shared" si="25"/>
        <v/>
      </c>
      <c r="DM24" s="125" t="str">
        <f t="shared" si="26"/>
        <v/>
      </c>
      <c r="DN24" s="125" t="str">
        <f t="shared" si="27"/>
        <v/>
      </c>
      <c r="DO24" s="125" t="str">
        <f t="shared" si="28"/>
        <v/>
      </c>
      <c r="DP24" s="125" t="str">
        <f t="shared" si="29"/>
        <v/>
      </c>
      <c r="DQ24" s="125" t="str">
        <f t="shared" si="30"/>
        <v/>
      </c>
      <c r="DR24" s="125" t="str">
        <f t="shared" si="31"/>
        <v/>
      </c>
      <c r="DS24" s="125" t="str">
        <f t="shared" si="32"/>
        <v/>
      </c>
      <c r="DT24" s="125" t="str">
        <f t="shared" si="33"/>
        <v/>
      </c>
      <c r="DU24" s="125" t="str">
        <f t="shared" si="34"/>
        <v/>
      </c>
      <c r="DV24" s="125" t="str">
        <f t="shared" si="35"/>
        <v/>
      </c>
      <c r="DW24" s="125" t="str">
        <f t="shared" si="36"/>
        <v/>
      </c>
      <c r="DX24" s="125" t="str">
        <f t="shared" si="37"/>
        <v/>
      </c>
      <c r="DY24" s="125" t="str">
        <f t="shared" si="38"/>
        <v/>
      </c>
      <c r="DZ24" s="125" t="str">
        <f t="shared" si="39"/>
        <v/>
      </c>
      <c r="EA24" s="125" t="str">
        <f t="shared" si="40"/>
        <v/>
      </c>
      <c r="EB24" s="125" t="str">
        <f t="shared" si="41"/>
        <v/>
      </c>
      <c r="EC24" s="125" t="str">
        <f t="shared" si="42"/>
        <v/>
      </c>
      <c r="ED24" s="125" t="str">
        <f t="shared" si="43"/>
        <v/>
      </c>
      <c r="EE24" s="125" t="str">
        <f t="shared" si="44"/>
        <v/>
      </c>
      <c r="EF24" s="125" t="str">
        <f t="shared" si="45"/>
        <v/>
      </c>
      <c r="EG24" s="125" t="str">
        <f t="shared" si="46"/>
        <v/>
      </c>
      <c r="EH24" s="125" t="str">
        <f t="shared" si="47"/>
        <v/>
      </c>
      <c r="EI24" s="125" t="str">
        <f t="shared" si="48"/>
        <v/>
      </c>
      <c r="EJ24" s="125" t="str">
        <f t="shared" si="49"/>
        <v/>
      </c>
      <c r="EK24" s="125" t="str">
        <f t="shared" si="50"/>
        <v/>
      </c>
      <c r="EL24" s="125" t="str">
        <f t="shared" si="51"/>
        <v/>
      </c>
      <c r="EM24" s="125" t="str">
        <f t="shared" si="52"/>
        <v/>
      </c>
      <c r="EN24" s="125" t="str">
        <f t="shared" si="53"/>
        <v/>
      </c>
      <c r="EO24" s="125" t="str">
        <f t="shared" si="54"/>
        <v/>
      </c>
      <c r="EP24" s="125" t="str">
        <f t="shared" si="54"/>
        <v/>
      </c>
      <c r="EQ24" s="125" t="str">
        <f t="shared" si="54"/>
        <v/>
      </c>
      <c r="ER24" s="125" t="str">
        <f t="shared" si="55"/>
        <v/>
      </c>
      <c r="ES24" s="125" t="str">
        <f t="shared" si="56"/>
        <v/>
      </c>
      <c r="ET24" s="125" t="str">
        <f t="shared" si="57"/>
        <v/>
      </c>
      <c r="EU24" s="125" t="str">
        <f t="shared" si="58"/>
        <v/>
      </c>
      <c r="EV24" s="125" t="str">
        <f t="shared" si="59"/>
        <v/>
      </c>
      <c r="EW24" s="125" t="str">
        <f t="shared" si="60"/>
        <v/>
      </c>
      <c r="EX24" s="125" t="str">
        <f t="shared" si="61"/>
        <v/>
      </c>
      <c r="EY24" s="125" t="str">
        <f t="shared" si="61"/>
        <v/>
      </c>
      <c r="EZ24" s="125" t="str">
        <f t="shared" si="61"/>
        <v/>
      </c>
      <c r="FA24" s="125" t="str">
        <f t="shared" si="61"/>
        <v/>
      </c>
      <c r="FB24" s="125" t="str">
        <f t="shared" si="62"/>
        <v/>
      </c>
      <c r="FC24" s="125" t="str">
        <f t="shared" si="63"/>
        <v/>
      </c>
      <c r="FD24" s="125" t="str">
        <f t="shared" si="95"/>
        <v/>
      </c>
      <c r="FE24" s="125" t="str">
        <f t="shared" si="95"/>
        <v/>
      </c>
      <c r="FF24" s="125" t="str">
        <f t="shared" si="95"/>
        <v/>
      </c>
      <c r="FG24" s="125" t="str">
        <f t="shared" si="95"/>
        <v/>
      </c>
      <c r="FH24" s="125" t="str">
        <f t="shared" si="95"/>
        <v/>
      </c>
      <c r="FI24" s="125" t="str">
        <f t="shared" si="65"/>
        <v/>
      </c>
      <c r="FJ24" s="125" t="str">
        <f t="shared" si="66"/>
        <v/>
      </c>
      <c r="FK24" s="125" t="str">
        <f t="shared" si="67"/>
        <v/>
      </c>
      <c r="FL24" s="125" t="str">
        <f t="shared" si="68"/>
        <v/>
      </c>
      <c r="FM24" s="125" t="str">
        <f t="shared" si="69"/>
        <v/>
      </c>
      <c r="FN24" s="125" t="str">
        <f t="shared" si="70"/>
        <v/>
      </c>
      <c r="FO24" s="125" t="str">
        <f t="shared" si="96"/>
        <v/>
      </c>
      <c r="FP24" s="125" t="str">
        <f t="shared" si="96"/>
        <v/>
      </c>
      <c r="FQ24" s="125" t="str">
        <f t="shared" si="96"/>
        <v/>
      </c>
      <c r="FR24" s="125" t="str">
        <f t="shared" si="96"/>
        <v/>
      </c>
      <c r="FS24" s="125" t="str">
        <f t="shared" si="96"/>
        <v/>
      </c>
      <c r="FT24" s="125" t="str">
        <f t="shared" si="72"/>
        <v/>
      </c>
      <c r="FU24" s="125" t="str">
        <f t="shared" si="73"/>
        <v/>
      </c>
      <c r="FV24" s="125" t="str">
        <f t="shared" si="74"/>
        <v/>
      </c>
      <c r="FW24" s="125" t="str">
        <f t="shared" si="75"/>
        <v/>
      </c>
      <c r="FX24" s="125" t="str">
        <f t="shared" si="76"/>
        <v/>
      </c>
      <c r="FY24" s="125" t="str">
        <f t="shared" si="77"/>
        <v/>
      </c>
      <c r="FZ24" s="125" t="str">
        <f t="shared" si="78"/>
        <v/>
      </c>
      <c r="GA24" s="125" t="str">
        <f t="shared" si="79"/>
        <v/>
      </c>
      <c r="GB24" s="129" t="str">
        <f t="shared" si="80"/>
        <v/>
      </c>
      <c r="GC24" s="10"/>
      <c r="GD24" s="173" t="str">
        <f t="shared" si="81"/>
        <v/>
      </c>
      <c r="GE24" s="173" t="str">
        <f t="shared" si="82"/>
        <v/>
      </c>
      <c r="GF24" s="173" t="str">
        <f t="shared" si="93"/>
        <v/>
      </c>
      <c r="GG24" s="173" t="str">
        <f t="shared" si="83"/>
        <v/>
      </c>
      <c r="GH24" s="183" t="str">
        <f t="shared" si="84"/>
        <v/>
      </c>
      <c r="GI24" s="182" t="str">
        <f t="shared" si="85"/>
        <v/>
      </c>
      <c r="GJ24" s="173" t="str">
        <f t="shared" si="86"/>
        <v/>
      </c>
      <c r="GK24" s="173" t="str">
        <f t="shared" si="87"/>
        <v/>
      </c>
      <c r="GL24" s="173" t="str">
        <f t="shared" si="94"/>
        <v/>
      </c>
      <c r="GM24" s="10"/>
      <c r="GN24" s="10"/>
      <c r="GO24" s="10"/>
      <c r="GP24" s="10"/>
      <c r="GS24" s="12"/>
      <c r="GT24" s="12"/>
      <c r="GU24" s="12">
        <f t="shared" si="88"/>
        <v>0</v>
      </c>
      <c r="GV24" s="30" t="str">
        <f>IF(EJ24="ok",CHOOSE(AQ24,'Product Group Codes'!$B$4,'Product Group Codes'!$B$14,'Product Group Codes'!$B$24,'Product Group Codes'!$B$34,'Product Group Codes'!$B$39,'Product Group Codes'!$B$44,'Product Group Codes'!$B$47),"")</f>
        <v/>
      </c>
      <c r="GX24" s="156" t="b">
        <f t="shared" si="89"/>
        <v>1</v>
      </c>
      <c r="GY24" s="156" t="b">
        <f t="shared" si="90"/>
        <v>0</v>
      </c>
      <c r="GZ24" s="156" t="b">
        <f t="shared" si="91"/>
        <v>0</v>
      </c>
      <c r="HB24" s="156" t="b">
        <f t="shared" si="92"/>
        <v>0</v>
      </c>
      <c r="HD24" s="13" t="s">
        <v>3</v>
      </c>
    </row>
    <row r="25" spans="1:212" s="11" customFormat="1" ht="25.5">
      <c r="A25" s="28">
        <v>15</v>
      </c>
      <c r="B25" s="29" t="str">
        <f t="shared" si="7"/>
        <v/>
      </c>
      <c r="C25" s="143"/>
      <c r="D25" s="42"/>
      <c r="E25" s="42"/>
      <c r="F25" s="42"/>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26"/>
      <c r="AT25" s="17"/>
      <c r="AU25" s="26"/>
      <c r="AV25" s="121"/>
      <c r="AW25" s="17"/>
      <c r="AX25" s="26"/>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27"/>
      <c r="CJ25" s="164"/>
      <c r="CK25" s="172" t="str">
        <f t="shared" si="8"/>
        <v/>
      </c>
      <c r="CL25" s="168"/>
      <c r="CM25" s="169"/>
      <c r="CN25" s="169"/>
      <c r="CO25" s="169"/>
      <c r="CP25" s="188"/>
      <c r="CQ25" s="168"/>
      <c r="CR25" s="169"/>
      <c r="CS25" s="169"/>
      <c r="CT25" s="185"/>
      <c r="CU25" s="119"/>
      <c r="CV25" s="125" t="str">
        <f t="shared" si="9"/>
        <v/>
      </c>
      <c r="CW25" s="125" t="str">
        <f t="shared" si="10"/>
        <v/>
      </c>
      <c r="CX25" s="125" t="str">
        <f t="shared" si="11"/>
        <v/>
      </c>
      <c r="CY25" s="125" t="str">
        <f t="shared" si="12"/>
        <v/>
      </c>
      <c r="CZ25" s="125" t="str">
        <f t="shared" si="13"/>
        <v/>
      </c>
      <c r="DA25" s="125" t="str">
        <f t="shared" si="14"/>
        <v/>
      </c>
      <c r="DB25" s="125" t="str">
        <f t="shared" si="15"/>
        <v/>
      </c>
      <c r="DC25" s="125" t="str">
        <f t="shared" si="16"/>
        <v/>
      </c>
      <c r="DD25" s="125" t="str">
        <f t="shared" si="17"/>
        <v/>
      </c>
      <c r="DE25" s="125" t="str">
        <f t="shared" si="18"/>
        <v/>
      </c>
      <c r="DF25" s="125" t="str">
        <f t="shared" si="19"/>
        <v/>
      </c>
      <c r="DG25" s="125" t="str">
        <f t="shared" si="20"/>
        <v/>
      </c>
      <c r="DH25" s="125" t="str">
        <f t="shared" si="21"/>
        <v/>
      </c>
      <c r="DI25" s="125" t="str">
        <f t="shared" si="22"/>
        <v/>
      </c>
      <c r="DJ25" s="125" t="str">
        <f t="shared" si="23"/>
        <v/>
      </c>
      <c r="DK25" s="125" t="str">
        <f t="shared" si="24"/>
        <v/>
      </c>
      <c r="DL25" s="125" t="str">
        <f t="shared" si="25"/>
        <v/>
      </c>
      <c r="DM25" s="125" t="str">
        <f t="shared" si="26"/>
        <v/>
      </c>
      <c r="DN25" s="125" t="str">
        <f t="shared" si="27"/>
        <v/>
      </c>
      <c r="DO25" s="125" t="str">
        <f t="shared" si="28"/>
        <v/>
      </c>
      <c r="DP25" s="125" t="str">
        <f t="shared" si="29"/>
        <v/>
      </c>
      <c r="DQ25" s="125" t="str">
        <f t="shared" si="30"/>
        <v/>
      </c>
      <c r="DR25" s="125" t="str">
        <f t="shared" si="31"/>
        <v/>
      </c>
      <c r="DS25" s="125" t="str">
        <f t="shared" si="32"/>
        <v/>
      </c>
      <c r="DT25" s="125" t="str">
        <f t="shared" si="33"/>
        <v/>
      </c>
      <c r="DU25" s="125" t="str">
        <f t="shared" si="34"/>
        <v/>
      </c>
      <c r="DV25" s="125" t="str">
        <f t="shared" si="35"/>
        <v/>
      </c>
      <c r="DW25" s="125" t="str">
        <f t="shared" si="36"/>
        <v/>
      </c>
      <c r="DX25" s="125" t="str">
        <f t="shared" si="37"/>
        <v/>
      </c>
      <c r="DY25" s="125" t="str">
        <f t="shared" si="38"/>
        <v/>
      </c>
      <c r="DZ25" s="125" t="str">
        <f t="shared" si="39"/>
        <v/>
      </c>
      <c r="EA25" s="125" t="str">
        <f t="shared" si="40"/>
        <v/>
      </c>
      <c r="EB25" s="125" t="str">
        <f t="shared" si="41"/>
        <v/>
      </c>
      <c r="EC25" s="125" t="str">
        <f t="shared" si="42"/>
        <v/>
      </c>
      <c r="ED25" s="125" t="str">
        <f t="shared" si="43"/>
        <v/>
      </c>
      <c r="EE25" s="125" t="str">
        <f t="shared" si="44"/>
        <v/>
      </c>
      <c r="EF25" s="125" t="str">
        <f t="shared" si="45"/>
        <v/>
      </c>
      <c r="EG25" s="125" t="str">
        <f t="shared" si="46"/>
        <v/>
      </c>
      <c r="EH25" s="125" t="str">
        <f t="shared" si="47"/>
        <v/>
      </c>
      <c r="EI25" s="125" t="str">
        <f t="shared" si="48"/>
        <v/>
      </c>
      <c r="EJ25" s="125" t="str">
        <f t="shared" si="49"/>
        <v/>
      </c>
      <c r="EK25" s="125" t="str">
        <f t="shared" si="50"/>
        <v/>
      </c>
      <c r="EL25" s="125" t="str">
        <f t="shared" si="51"/>
        <v/>
      </c>
      <c r="EM25" s="125" t="str">
        <f t="shared" si="52"/>
        <v/>
      </c>
      <c r="EN25" s="125" t="str">
        <f t="shared" si="53"/>
        <v/>
      </c>
      <c r="EO25" s="125" t="str">
        <f t="shared" si="54"/>
        <v/>
      </c>
      <c r="EP25" s="125" t="str">
        <f t="shared" si="54"/>
        <v/>
      </c>
      <c r="EQ25" s="125" t="str">
        <f t="shared" si="54"/>
        <v/>
      </c>
      <c r="ER25" s="125" t="str">
        <f t="shared" si="55"/>
        <v/>
      </c>
      <c r="ES25" s="125" t="str">
        <f t="shared" si="56"/>
        <v/>
      </c>
      <c r="ET25" s="125" t="str">
        <f t="shared" si="57"/>
        <v/>
      </c>
      <c r="EU25" s="125" t="str">
        <f t="shared" si="58"/>
        <v/>
      </c>
      <c r="EV25" s="125" t="str">
        <f t="shared" si="59"/>
        <v/>
      </c>
      <c r="EW25" s="125" t="str">
        <f t="shared" si="60"/>
        <v/>
      </c>
      <c r="EX25" s="125" t="str">
        <f t="shared" si="61"/>
        <v/>
      </c>
      <c r="EY25" s="125" t="str">
        <f t="shared" si="61"/>
        <v/>
      </c>
      <c r="EZ25" s="125" t="str">
        <f t="shared" si="61"/>
        <v/>
      </c>
      <c r="FA25" s="125" t="str">
        <f t="shared" si="61"/>
        <v/>
      </c>
      <c r="FB25" s="125" t="str">
        <f t="shared" si="62"/>
        <v/>
      </c>
      <c r="FC25" s="125" t="str">
        <f t="shared" si="63"/>
        <v/>
      </c>
      <c r="FD25" s="125" t="str">
        <f t="shared" si="95"/>
        <v/>
      </c>
      <c r="FE25" s="125" t="str">
        <f t="shared" si="95"/>
        <v/>
      </c>
      <c r="FF25" s="125" t="str">
        <f t="shared" si="95"/>
        <v/>
      </c>
      <c r="FG25" s="125" t="str">
        <f t="shared" si="95"/>
        <v/>
      </c>
      <c r="FH25" s="125" t="str">
        <f t="shared" si="95"/>
        <v/>
      </c>
      <c r="FI25" s="125" t="str">
        <f t="shared" si="65"/>
        <v/>
      </c>
      <c r="FJ25" s="125" t="str">
        <f t="shared" si="66"/>
        <v/>
      </c>
      <c r="FK25" s="125" t="str">
        <f t="shared" si="67"/>
        <v/>
      </c>
      <c r="FL25" s="125" t="str">
        <f t="shared" si="68"/>
        <v/>
      </c>
      <c r="FM25" s="125" t="str">
        <f t="shared" si="69"/>
        <v/>
      </c>
      <c r="FN25" s="125" t="str">
        <f t="shared" si="70"/>
        <v/>
      </c>
      <c r="FO25" s="125" t="str">
        <f t="shared" si="96"/>
        <v/>
      </c>
      <c r="FP25" s="125" t="str">
        <f t="shared" si="96"/>
        <v/>
      </c>
      <c r="FQ25" s="125" t="str">
        <f t="shared" si="96"/>
        <v/>
      </c>
      <c r="FR25" s="125" t="str">
        <f t="shared" si="96"/>
        <v/>
      </c>
      <c r="FS25" s="125" t="str">
        <f t="shared" si="96"/>
        <v/>
      </c>
      <c r="FT25" s="125" t="str">
        <f t="shared" si="72"/>
        <v/>
      </c>
      <c r="FU25" s="125" t="str">
        <f t="shared" si="73"/>
        <v/>
      </c>
      <c r="FV25" s="125" t="str">
        <f t="shared" si="74"/>
        <v/>
      </c>
      <c r="FW25" s="125" t="str">
        <f t="shared" si="75"/>
        <v/>
      </c>
      <c r="FX25" s="125" t="str">
        <f t="shared" si="76"/>
        <v/>
      </c>
      <c r="FY25" s="125" t="str">
        <f t="shared" si="77"/>
        <v/>
      </c>
      <c r="FZ25" s="125" t="str">
        <f t="shared" si="78"/>
        <v/>
      </c>
      <c r="GA25" s="125" t="str">
        <f t="shared" si="79"/>
        <v/>
      </c>
      <c r="GB25" s="129" t="str">
        <f t="shared" si="80"/>
        <v/>
      </c>
      <c r="GC25" s="10"/>
      <c r="GD25" s="173" t="str">
        <f t="shared" si="81"/>
        <v/>
      </c>
      <c r="GE25" s="173" t="str">
        <f t="shared" si="82"/>
        <v/>
      </c>
      <c r="GF25" s="173" t="str">
        <f t="shared" si="93"/>
        <v/>
      </c>
      <c r="GG25" s="173" t="str">
        <f t="shared" si="83"/>
        <v/>
      </c>
      <c r="GH25" s="183" t="str">
        <f t="shared" si="84"/>
        <v/>
      </c>
      <c r="GI25" s="182" t="str">
        <f t="shared" si="85"/>
        <v/>
      </c>
      <c r="GJ25" s="173" t="str">
        <f t="shared" si="86"/>
        <v/>
      </c>
      <c r="GK25" s="173" t="str">
        <f t="shared" si="87"/>
        <v/>
      </c>
      <c r="GL25" s="173" t="str">
        <f t="shared" si="94"/>
        <v/>
      </c>
      <c r="GM25" s="10"/>
      <c r="GN25" s="10"/>
      <c r="GO25" s="10"/>
      <c r="GP25" s="10"/>
      <c r="GS25" s="12"/>
      <c r="GT25" s="12"/>
      <c r="GU25" s="12">
        <f t="shared" si="88"/>
        <v>0</v>
      </c>
      <c r="GV25" s="30" t="str">
        <f>IF(EJ25="ok",CHOOSE(AQ25,'Product Group Codes'!$B$4,'Product Group Codes'!$B$14,'Product Group Codes'!$B$24,'Product Group Codes'!$B$34,'Product Group Codes'!$B$39,'Product Group Codes'!$B$44,'Product Group Codes'!$B$47),"")</f>
        <v/>
      </c>
      <c r="GX25" s="156" t="b">
        <f t="shared" si="89"/>
        <v>1</v>
      </c>
      <c r="GY25" s="156" t="b">
        <f t="shared" si="90"/>
        <v>0</v>
      </c>
      <c r="GZ25" s="156" t="b">
        <f t="shared" si="91"/>
        <v>0</v>
      </c>
      <c r="HB25" s="156" t="b">
        <f t="shared" si="92"/>
        <v>0</v>
      </c>
      <c r="HD25" s="13" t="s">
        <v>3</v>
      </c>
    </row>
    <row r="26" spans="1:212" s="11" customFormat="1" ht="25.5">
      <c r="A26" s="28">
        <v>16</v>
      </c>
      <c r="B26" s="29" t="str">
        <f t="shared" si="7"/>
        <v/>
      </c>
      <c r="C26" s="143"/>
      <c r="D26" s="42"/>
      <c r="E26" s="42"/>
      <c r="F26" s="42"/>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26"/>
      <c r="AT26" s="17"/>
      <c r="AU26" s="26"/>
      <c r="AV26" s="121"/>
      <c r="AW26" s="17"/>
      <c r="AX26" s="26"/>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27"/>
      <c r="CJ26" s="164"/>
      <c r="CK26" s="172" t="str">
        <f t="shared" si="8"/>
        <v/>
      </c>
      <c r="CL26" s="168"/>
      <c r="CM26" s="169"/>
      <c r="CN26" s="169"/>
      <c r="CO26" s="169"/>
      <c r="CP26" s="188"/>
      <c r="CQ26" s="168"/>
      <c r="CR26" s="169"/>
      <c r="CS26" s="169"/>
      <c r="CT26" s="185"/>
      <c r="CU26" s="119"/>
      <c r="CV26" s="125" t="str">
        <f t="shared" si="9"/>
        <v/>
      </c>
      <c r="CW26" s="125" t="str">
        <f t="shared" si="10"/>
        <v/>
      </c>
      <c r="CX26" s="125" t="str">
        <f t="shared" si="11"/>
        <v/>
      </c>
      <c r="CY26" s="125" t="str">
        <f t="shared" si="12"/>
        <v/>
      </c>
      <c r="CZ26" s="125" t="str">
        <f t="shared" si="13"/>
        <v/>
      </c>
      <c r="DA26" s="125" t="str">
        <f t="shared" si="14"/>
        <v/>
      </c>
      <c r="DB26" s="125" t="str">
        <f t="shared" si="15"/>
        <v/>
      </c>
      <c r="DC26" s="125" t="str">
        <f t="shared" si="16"/>
        <v/>
      </c>
      <c r="DD26" s="125" t="str">
        <f t="shared" si="17"/>
        <v/>
      </c>
      <c r="DE26" s="125" t="str">
        <f t="shared" si="18"/>
        <v/>
      </c>
      <c r="DF26" s="125" t="str">
        <f t="shared" si="19"/>
        <v/>
      </c>
      <c r="DG26" s="125" t="str">
        <f t="shared" si="20"/>
        <v/>
      </c>
      <c r="DH26" s="125" t="str">
        <f t="shared" si="21"/>
        <v/>
      </c>
      <c r="DI26" s="125" t="str">
        <f t="shared" si="22"/>
        <v/>
      </c>
      <c r="DJ26" s="125" t="str">
        <f t="shared" si="23"/>
        <v/>
      </c>
      <c r="DK26" s="125" t="str">
        <f t="shared" si="24"/>
        <v/>
      </c>
      <c r="DL26" s="125" t="str">
        <f t="shared" si="25"/>
        <v/>
      </c>
      <c r="DM26" s="125" t="str">
        <f t="shared" si="26"/>
        <v/>
      </c>
      <c r="DN26" s="125" t="str">
        <f t="shared" si="27"/>
        <v/>
      </c>
      <c r="DO26" s="125" t="str">
        <f t="shared" si="28"/>
        <v/>
      </c>
      <c r="DP26" s="125" t="str">
        <f t="shared" si="29"/>
        <v/>
      </c>
      <c r="DQ26" s="125" t="str">
        <f t="shared" si="30"/>
        <v/>
      </c>
      <c r="DR26" s="125" t="str">
        <f t="shared" si="31"/>
        <v/>
      </c>
      <c r="DS26" s="125" t="str">
        <f t="shared" si="32"/>
        <v/>
      </c>
      <c r="DT26" s="125" t="str">
        <f t="shared" si="33"/>
        <v/>
      </c>
      <c r="DU26" s="125" t="str">
        <f t="shared" si="34"/>
        <v/>
      </c>
      <c r="DV26" s="125" t="str">
        <f t="shared" si="35"/>
        <v/>
      </c>
      <c r="DW26" s="125" t="str">
        <f t="shared" si="36"/>
        <v/>
      </c>
      <c r="DX26" s="125" t="str">
        <f t="shared" si="37"/>
        <v/>
      </c>
      <c r="DY26" s="125" t="str">
        <f t="shared" si="38"/>
        <v/>
      </c>
      <c r="DZ26" s="125" t="str">
        <f t="shared" si="39"/>
        <v/>
      </c>
      <c r="EA26" s="125" t="str">
        <f t="shared" si="40"/>
        <v/>
      </c>
      <c r="EB26" s="125" t="str">
        <f t="shared" si="41"/>
        <v/>
      </c>
      <c r="EC26" s="125" t="str">
        <f t="shared" si="42"/>
        <v/>
      </c>
      <c r="ED26" s="125" t="str">
        <f t="shared" si="43"/>
        <v/>
      </c>
      <c r="EE26" s="125" t="str">
        <f t="shared" si="44"/>
        <v/>
      </c>
      <c r="EF26" s="125" t="str">
        <f t="shared" si="45"/>
        <v/>
      </c>
      <c r="EG26" s="125" t="str">
        <f t="shared" si="46"/>
        <v/>
      </c>
      <c r="EH26" s="125" t="str">
        <f t="shared" si="47"/>
        <v/>
      </c>
      <c r="EI26" s="125" t="str">
        <f t="shared" si="48"/>
        <v/>
      </c>
      <c r="EJ26" s="125" t="str">
        <f t="shared" si="49"/>
        <v/>
      </c>
      <c r="EK26" s="125" t="str">
        <f t="shared" si="50"/>
        <v/>
      </c>
      <c r="EL26" s="125" t="str">
        <f t="shared" si="51"/>
        <v/>
      </c>
      <c r="EM26" s="125" t="str">
        <f t="shared" si="52"/>
        <v/>
      </c>
      <c r="EN26" s="125" t="str">
        <f t="shared" si="53"/>
        <v/>
      </c>
      <c r="EO26" s="125" t="str">
        <f t="shared" si="54"/>
        <v/>
      </c>
      <c r="EP26" s="125" t="str">
        <f t="shared" si="54"/>
        <v/>
      </c>
      <c r="EQ26" s="125" t="str">
        <f t="shared" si="54"/>
        <v/>
      </c>
      <c r="ER26" s="125" t="str">
        <f t="shared" si="55"/>
        <v/>
      </c>
      <c r="ES26" s="125" t="str">
        <f t="shared" si="56"/>
        <v/>
      </c>
      <c r="ET26" s="125" t="str">
        <f t="shared" si="57"/>
        <v/>
      </c>
      <c r="EU26" s="125" t="str">
        <f t="shared" si="58"/>
        <v/>
      </c>
      <c r="EV26" s="125" t="str">
        <f t="shared" si="59"/>
        <v/>
      </c>
      <c r="EW26" s="125" t="str">
        <f t="shared" si="60"/>
        <v/>
      </c>
      <c r="EX26" s="125" t="str">
        <f t="shared" si="61"/>
        <v/>
      </c>
      <c r="EY26" s="125" t="str">
        <f t="shared" si="61"/>
        <v/>
      </c>
      <c r="EZ26" s="125" t="str">
        <f t="shared" si="61"/>
        <v/>
      </c>
      <c r="FA26" s="125" t="str">
        <f t="shared" si="61"/>
        <v/>
      </c>
      <c r="FB26" s="125" t="str">
        <f t="shared" si="62"/>
        <v/>
      </c>
      <c r="FC26" s="125" t="str">
        <f t="shared" si="63"/>
        <v/>
      </c>
      <c r="FD26" s="125" t="str">
        <f t="shared" si="95"/>
        <v/>
      </c>
      <c r="FE26" s="125" t="str">
        <f t="shared" si="95"/>
        <v/>
      </c>
      <c r="FF26" s="125" t="str">
        <f t="shared" si="95"/>
        <v/>
      </c>
      <c r="FG26" s="125" t="str">
        <f t="shared" si="95"/>
        <v/>
      </c>
      <c r="FH26" s="125" t="str">
        <f t="shared" si="95"/>
        <v/>
      </c>
      <c r="FI26" s="125" t="str">
        <f t="shared" si="65"/>
        <v/>
      </c>
      <c r="FJ26" s="125" t="str">
        <f t="shared" si="66"/>
        <v/>
      </c>
      <c r="FK26" s="125" t="str">
        <f t="shared" si="67"/>
        <v/>
      </c>
      <c r="FL26" s="125" t="str">
        <f t="shared" si="68"/>
        <v/>
      </c>
      <c r="FM26" s="125" t="str">
        <f t="shared" si="69"/>
        <v/>
      </c>
      <c r="FN26" s="125" t="str">
        <f t="shared" si="70"/>
        <v/>
      </c>
      <c r="FO26" s="125" t="str">
        <f t="shared" si="96"/>
        <v/>
      </c>
      <c r="FP26" s="125" t="str">
        <f t="shared" si="96"/>
        <v/>
      </c>
      <c r="FQ26" s="125" t="str">
        <f t="shared" si="96"/>
        <v/>
      </c>
      <c r="FR26" s="125" t="str">
        <f t="shared" si="96"/>
        <v/>
      </c>
      <c r="FS26" s="125" t="str">
        <f t="shared" si="96"/>
        <v/>
      </c>
      <c r="FT26" s="125" t="str">
        <f t="shared" si="72"/>
        <v/>
      </c>
      <c r="FU26" s="125" t="str">
        <f t="shared" si="73"/>
        <v/>
      </c>
      <c r="FV26" s="125" t="str">
        <f t="shared" si="74"/>
        <v/>
      </c>
      <c r="FW26" s="125" t="str">
        <f t="shared" si="75"/>
        <v/>
      </c>
      <c r="FX26" s="125" t="str">
        <f t="shared" si="76"/>
        <v/>
      </c>
      <c r="FY26" s="125" t="str">
        <f t="shared" si="77"/>
        <v/>
      </c>
      <c r="FZ26" s="125" t="str">
        <f t="shared" si="78"/>
        <v/>
      </c>
      <c r="GA26" s="125" t="str">
        <f t="shared" si="79"/>
        <v/>
      </c>
      <c r="GB26" s="129" t="str">
        <f t="shared" si="80"/>
        <v/>
      </c>
      <c r="GC26" s="10"/>
      <c r="GD26" s="173" t="str">
        <f t="shared" si="81"/>
        <v/>
      </c>
      <c r="GE26" s="173" t="str">
        <f t="shared" si="82"/>
        <v/>
      </c>
      <c r="GF26" s="173" t="str">
        <f t="shared" si="93"/>
        <v/>
      </c>
      <c r="GG26" s="173" t="str">
        <f t="shared" si="83"/>
        <v/>
      </c>
      <c r="GH26" s="183" t="str">
        <f t="shared" si="84"/>
        <v/>
      </c>
      <c r="GI26" s="182" t="str">
        <f t="shared" si="85"/>
        <v/>
      </c>
      <c r="GJ26" s="173" t="str">
        <f t="shared" si="86"/>
        <v/>
      </c>
      <c r="GK26" s="173" t="str">
        <f t="shared" si="87"/>
        <v/>
      </c>
      <c r="GL26" s="173" t="str">
        <f t="shared" si="94"/>
        <v/>
      </c>
      <c r="GM26" s="10"/>
      <c r="GN26" s="10"/>
      <c r="GO26" s="10"/>
      <c r="GP26" s="10"/>
      <c r="GS26" s="12"/>
      <c r="GT26" s="12"/>
      <c r="GU26" s="12">
        <f t="shared" si="88"/>
        <v>0</v>
      </c>
      <c r="GV26" s="30" t="str">
        <f>IF(EJ26="ok",CHOOSE(AQ26,'Product Group Codes'!$B$4,'Product Group Codes'!$B$14,'Product Group Codes'!$B$24,'Product Group Codes'!$B$34,'Product Group Codes'!$B$39,'Product Group Codes'!$B$44,'Product Group Codes'!$B$47),"")</f>
        <v/>
      </c>
      <c r="GX26" s="156" t="b">
        <f t="shared" si="89"/>
        <v>1</v>
      </c>
      <c r="GY26" s="156" t="b">
        <f t="shared" si="90"/>
        <v>0</v>
      </c>
      <c r="GZ26" s="156" t="b">
        <f t="shared" si="91"/>
        <v>0</v>
      </c>
      <c r="HB26" s="156" t="b">
        <f t="shared" si="92"/>
        <v>0</v>
      </c>
      <c r="HD26" s="13" t="s">
        <v>3</v>
      </c>
    </row>
    <row r="27" spans="1:212" s="11" customFormat="1" ht="25.5">
      <c r="A27" s="28">
        <v>17</v>
      </c>
      <c r="B27" s="29" t="str">
        <f t="shared" si="7"/>
        <v/>
      </c>
      <c r="C27" s="143"/>
      <c r="D27" s="42"/>
      <c r="E27" s="42"/>
      <c r="F27" s="42"/>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26"/>
      <c r="AT27" s="17"/>
      <c r="AU27" s="26"/>
      <c r="AV27" s="121"/>
      <c r="AW27" s="17"/>
      <c r="AX27" s="26"/>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27"/>
      <c r="CJ27" s="164"/>
      <c r="CK27" s="172" t="str">
        <f t="shared" si="8"/>
        <v/>
      </c>
      <c r="CL27" s="168"/>
      <c r="CM27" s="169"/>
      <c r="CN27" s="169"/>
      <c r="CO27" s="169"/>
      <c r="CP27" s="188"/>
      <c r="CQ27" s="168"/>
      <c r="CR27" s="169"/>
      <c r="CS27" s="169"/>
      <c r="CT27" s="185"/>
      <c r="CU27" s="119"/>
      <c r="CV27" s="125" t="str">
        <f t="shared" si="9"/>
        <v/>
      </c>
      <c r="CW27" s="125" t="str">
        <f t="shared" si="10"/>
        <v/>
      </c>
      <c r="CX27" s="125" t="str">
        <f t="shared" si="11"/>
        <v/>
      </c>
      <c r="CY27" s="125" t="str">
        <f t="shared" si="12"/>
        <v/>
      </c>
      <c r="CZ27" s="125" t="str">
        <f t="shared" si="13"/>
        <v/>
      </c>
      <c r="DA27" s="125" t="str">
        <f t="shared" si="14"/>
        <v/>
      </c>
      <c r="DB27" s="125" t="str">
        <f t="shared" si="15"/>
        <v/>
      </c>
      <c r="DC27" s="125" t="str">
        <f t="shared" si="16"/>
        <v/>
      </c>
      <c r="DD27" s="125" t="str">
        <f t="shared" si="17"/>
        <v/>
      </c>
      <c r="DE27" s="125" t="str">
        <f t="shared" si="18"/>
        <v/>
      </c>
      <c r="DF27" s="125" t="str">
        <f t="shared" si="19"/>
        <v/>
      </c>
      <c r="DG27" s="125" t="str">
        <f t="shared" si="20"/>
        <v/>
      </c>
      <c r="DH27" s="125" t="str">
        <f t="shared" si="21"/>
        <v/>
      </c>
      <c r="DI27" s="125" t="str">
        <f t="shared" si="22"/>
        <v/>
      </c>
      <c r="DJ27" s="125" t="str">
        <f t="shared" si="23"/>
        <v/>
      </c>
      <c r="DK27" s="125" t="str">
        <f t="shared" si="24"/>
        <v/>
      </c>
      <c r="DL27" s="125" t="str">
        <f t="shared" si="25"/>
        <v/>
      </c>
      <c r="DM27" s="125" t="str">
        <f t="shared" si="26"/>
        <v/>
      </c>
      <c r="DN27" s="125" t="str">
        <f t="shared" si="27"/>
        <v/>
      </c>
      <c r="DO27" s="125" t="str">
        <f t="shared" si="28"/>
        <v/>
      </c>
      <c r="DP27" s="125" t="str">
        <f t="shared" si="29"/>
        <v/>
      </c>
      <c r="DQ27" s="125" t="str">
        <f t="shared" si="30"/>
        <v/>
      </c>
      <c r="DR27" s="125" t="str">
        <f t="shared" si="31"/>
        <v/>
      </c>
      <c r="DS27" s="125" t="str">
        <f t="shared" si="32"/>
        <v/>
      </c>
      <c r="DT27" s="125" t="str">
        <f t="shared" si="33"/>
        <v/>
      </c>
      <c r="DU27" s="125" t="str">
        <f t="shared" si="34"/>
        <v/>
      </c>
      <c r="DV27" s="125" t="str">
        <f t="shared" si="35"/>
        <v/>
      </c>
      <c r="DW27" s="125" t="str">
        <f t="shared" si="36"/>
        <v/>
      </c>
      <c r="DX27" s="125" t="str">
        <f t="shared" si="37"/>
        <v/>
      </c>
      <c r="DY27" s="125" t="str">
        <f t="shared" si="38"/>
        <v/>
      </c>
      <c r="DZ27" s="125" t="str">
        <f t="shared" si="39"/>
        <v/>
      </c>
      <c r="EA27" s="125" t="str">
        <f t="shared" si="40"/>
        <v/>
      </c>
      <c r="EB27" s="125" t="str">
        <f t="shared" si="41"/>
        <v/>
      </c>
      <c r="EC27" s="125" t="str">
        <f t="shared" si="42"/>
        <v/>
      </c>
      <c r="ED27" s="125" t="str">
        <f t="shared" si="43"/>
        <v/>
      </c>
      <c r="EE27" s="125" t="str">
        <f t="shared" si="44"/>
        <v/>
      </c>
      <c r="EF27" s="125" t="str">
        <f t="shared" si="45"/>
        <v/>
      </c>
      <c r="EG27" s="125" t="str">
        <f t="shared" si="46"/>
        <v/>
      </c>
      <c r="EH27" s="125" t="str">
        <f t="shared" si="47"/>
        <v/>
      </c>
      <c r="EI27" s="125" t="str">
        <f t="shared" si="48"/>
        <v/>
      </c>
      <c r="EJ27" s="125" t="str">
        <f t="shared" si="49"/>
        <v/>
      </c>
      <c r="EK27" s="125" t="str">
        <f t="shared" si="50"/>
        <v/>
      </c>
      <c r="EL27" s="125" t="str">
        <f t="shared" si="51"/>
        <v/>
      </c>
      <c r="EM27" s="125" t="str">
        <f t="shared" si="52"/>
        <v/>
      </c>
      <c r="EN27" s="125" t="str">
        <f t="shared" si="53"/>
        <v/>
      </c>
      <c r="EO27" s="125" t="str">
        <f t="shared" si="54"/>
        <v/>
      </c>
      <c r="EP27" s="125" t="str">
        <f t="shared" si="54"/>
        <v/>
      </c>
      <c r="EQ27" s="125" t="str">
        <f t="shared" si="54"/>
        <v/>
      </c>
      <c r="ER27" s="125" t="str">
        <f t="shared" si="55"/>
        <v/>
      </c>
      <c r="ES27" s="125" t="str">
        <f t="shared" si="56"/>
        <v/>
      </c>
      <c r="ET27" s="125" t="str">
        <f t="shared" si="57"/>
        <v/>
      </c>
      <c r="EU27" s="125" t="str">
        <f t="shared" si="58"/>
        <v/>
      </c>
      <c r="EV27" s="125" t="str">
        <f t="shared" si="59"/>
        <v/>
      </c>
      <c r="EW27" s="125" t="str">
        <f t="shared" si="60"/>
        <v/>
      </c>
      <c r="EX27" s="125" t="str">
        <f t="shared" si="61"/>
        <v/>
      </c>
      <c r="EY27" s="125" t="str">
        <f t="shared" si="61"/>
        <v/>
      </c>
      <c r="EZ27" s="125" t="str">
        <f t="shared" si="61"/>
        <v/>
      </c>
      <c r="FA27" s="125" t="str">
        <f t="shared" si="61"/>
        <v/>
      </c>
      <c r="FB27" s="125" t="str">
        <f t="shared" si="62"/>
        <v/>
      </c>
      <c r="FC27" s="125" t="str">
        <f t="shared" si="63"/>
        <v/>
      </c>
      <c r="FD27" s="125" t="str">
        <f t="shared" si="95"/>
        <v/>
      </c>
      <c r="FE27" s="125" t="str">
        <f t="shared" si="95"/>
        <v/>
      </c>
      <c r="FF27" s="125" t="str">
        <f t="shared" si="95"/>
        <v/>
      </c>
      <c r="FG27" s="125" t="str">
        <f t="shared" si="95"/>
        <v/>
      </c>
      <c r="FH27" s="125" t="str">
        <f t="shared" si="95"/>
        <v/>
      </c>
      <c r="FI27" s="125" t="str">
        <f t="shared" si="65"/>
        <v/>
      </c>
      <c r="FJ27" s="125" t="str">
        <f t="shared" si="66"/>
        <v/>
      </c>
      <c r="FK27" s="125" t="str">
        <f t="shared" si="67"/>
        <v/>
      </c>
      <c r="FL27" s="125" t="str">
        <f t="shared" si="68"/>
        <v/>
      </c>
      <c r="FM27" s="125" t="str">
        <f t="shared" si="69"/>
        <v/>
      </c>
      <c r="FN27" s="125" t="str">
        <f t="shared" si="70"/>
        <v/>
      </c>
      <c r="FO27" s="125" t="str">
        <f t="shared" si="96"/>
        <v/>
      </c>
      <c r="FP27" s="125" t="str">
        <f t="shared" si="96"/>
        <v/>
      </c>
      <c r="FQ27" s="125" t="str">
        <f t="shared" si="96"/>
        <v/>
      </c>
      <c r="FR27" s="125" t="str">
        <f t="shared" si="96"/>
        <v/>
      </c>
      <c r="FS27" s="125" t="str">
        <f t="shared" si="96"/>
        <v/>
      </c>
      <c r="FT27" s="125" t="str">
        <f t="shared" si="72"/>
        <v/>
      </c>
      <c r="FU27" s="125" t="str">
        <f t="shared" si="73"/>
        <v/>
      </c>
      <c r="FV27" s="125" t="str">
        <f t="shared" si="74"/>
        <v/>
      </c>
      <c r="FW27" s="125" t="str">
        <f t="shared" si="75"/>
        <v/>
      </c>
      <c r="FX27" s="125" t="str">
        <f t="shared" si="76"/>
        <v/>
      </c>
      <c r="FY27" s="125" t="str">
        <f t="shared" si="77"/>
        <v/>
      </c>
      <c r="FZ27" s="125" t="str">
        <f t="shared" si="78"/>
        <v/>
      </c>
      <c r="GA27" s="125" t="str">
        <f t="shared" si="79"/>
        <v/>
      </c>
      <c r="GB27" s="129" t="str">
        <f t="shared" si="80"/>
        <v/>
      </c>
      <c r="GC27" s="10"/>
      <c r="GD27" s="173" t="str">
        <f t="shared" si="81"/>
        <v/>
      </c>
      <c r="GE27" s="173" t="str">
        <f t="shared" si="82"/>
        <v/>
      </c>
      <c r="GF27" s="173" t="str">
        <f t="shared" si="93"/>
        <v/>
      </c>
      <c r="GG27" s="173" t="str">
        <f t="shared" si="83"/>
        <v/>
      </c>
      <c r="GH27" s="183" t="str">
        <f t="shared" si="84"/>
        <v/>
      </c>
      <c r="GI27" s="182" t="str">
        <f t="shared" si="85"/>
        <v/>
      </c>
      <c r="GJ27" s="173" t="str">
        <f t="shared" si="86"/>
        <v/>
      </c>
      <c r="GK27" s="173" t="str">
        <f t="shared" si="87"/>
        <v/>
      </c>
      <c r="GL27" s="173" t="str">
        <f t="shared" si="94"/>
        <v/>
      </c>
      <c r="GM27" s="10"/>
      <c r="GN27" s="10"/>
      <c r="GO27" s="10"/>
      <c r="GP27" s="10"/>
      <c r="GS27" s="12"/>
      <c r="GT27" s="12"/>
      <c r="GU27" s="12">
        <f t="shared" si="88"/>
        <v>0</v>
      </c>
      <c r="GV27" s="30" t="str">
        <f>IF(EJ27="ok",CHOOSE(AQ27,'Product Group Codes'!$B$4,'Product Group Codes'!$B$14,'Product Group Codes'!$B$24,'Product Group Codes'!$B$34,'Product Group Codes'!$B$39,'Product Group Codes'!$B$44,'Product Group Codes'!$B$47),"")</f>
        <v/>
      </c>
      <c r="GX27" s="156" t="b">
        <f t="shared" si="89"/>
        <v>1</v>
      </c>
      <c r="GY27" s="156" t="b">
        <f t="shared" si="90"/>
        <v>0</v>
      </c>
      <c r="GZ27" s="156" t="b">
        <f t="shared" si="91"/>
        <v>0</v>
      </c>
      <c r="HB27" s="156" t="b">
        <f t="shared" si="92"/>
        <v>0</v>
      </c>
      <c r="HD27" s="13" t="s">
        <v>3</v>
      </c>
    </row>
    <row r="28" spans="1:212" s="11" customFormat="1" ht="25.5">
      <c r="A28" s="28">
        <v>18</v>
      </c>
      <c r="B28" s="29" t="str">
        <f t="shared" si="7"/>
        <v/>
      </c>
      <c r="C28" s="143"/>
      <c r="D28" s="42"/>
      <c r="E28" s="42"/>
      <c r="F28" s="42"/>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26"/>
      <c r="AT28" s="17"/>
      <c r="AU28" s="26"/>
      <c r="AV28" s="121"/>
      <c r="AW28" s="17"/>
      <c r="AX28" s="26"/>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27"/>
      <c r="CJ28" s="164"/>
      <c r="CK28" s="172" t="str">
        <f t="shared" si="8"/>
        <v/>
      </c>
      <c r="CL28" s="168"/>
      <c r="CM28" s="169"/>
      <c r="CN28" s="169"/>
      <c r="CO28" s="169"/>
      <c r="CP28" s="188"/>
      <c r="CQ28" s="168"/>
      <c r="CR28" s="169"/>
      <c r="CS28" s="169"/>
      <c r="CT28" s="185"/>
      <c r="CU28" s="119"/>
      <c r="CV28" s="125" t="str">
        <f t="shared" si="9"/>
        <v/>
      </c>
      <c r="CW28" s="125" t="str">
        <f t="shared" si="10"/>
        <v/>
      </c>
      <c r="CX28" s="125" t="str">
        <f t="shared" si="11"/>
        <v/>
      </c>
      <c r="CY28" s="125" t="str">
        <f t="shared" si="12"/>
        <v/>
      </c>
      <c r="CZ28" s="125" t="str">
        <f t="shared" si="13"/>
        <v/>
      </c>
      <c r="DA28" s="125" t="str">
        <f t="shared" si="14"/>
        <v/>
      </c>
      <c r="DB28" s="125" t="str">
        <f t="shared" si="15"/>
        <v/>
      </c>
      <c r="DC28" s="125" t="str">
        <f t="shared" si="16"/>
        <v/>
      </c>
      <c r="DD28" s="125" t="str">
        <f t="shared" si="17"/>
        <v/>
      </c>
      <c r="DE28" s="125" t="str">
        <f t="shared" si="18"/>
        <v/>
      </c>
      <c r="DF28" s="125" t="str">
        <f t="shared" si="19"/>
        <v/>
      </c>
      <c r="DG28" s="125" t="str">
        <f t="shared" si="20"/>
        <v/>
      </c>
      <c r="DH28" s="125" t="str">
        <f t="shared" si="21"/>
        <v/>
      </c>
      <c r="DI28" s="125" t="str">
        <f t="shared" si="22"/>
        <v/>
      </c>
      <c r="DJ28" s="125" t="str">
        <f t="shared" si="23"/>
        <v/>
      </c>
      <c r="DK28" s="125" t="str">
        <f t="shared" si="24"/>
        <v/>
      </c>
      <c r="DL28" s="125" t="str">
        <f t="shared" si="25"/>
        <v/>
      </c>
      <c r="DM28" s="125" t="str">
        <f t="shared" si="26"/>
        <v/>
      </c>
      <c r="DN28" s="125" t="str">
        <f t="shared" si="27"/>
        <v/>
      </c>
      <c r="DO28" s="125" t="str">
        <f t="shared" si="28"/>
        <v/>
      </c>
      <c r="DP28" s="125" t="str">
        <f t="shared" si="29"/>
        <v/>
      </c>
      <c r="DQ28" s="125" t="str">
        <f t="shared" si="30"/>
        <v/>
      </c>
      <c r="DR28" s="125" t="str">
        <f t="shared" si="31"/>
        <v/>
      </c>
      <c r="DS28" s="125" t="str">
        <f t="shared" si="32"/>
        <v/>
      </c>
      <c r="DT28" s="125" t="str">
        <f t="shared" si="33"/>
        <v/>
      </c>
      <c r="DU28" s="125" t="str">
        <f t="shared" si="34"/>
        <v/>
      </c>
      <c r="DV28" s="125" t="str">
        <f t="shared" si="35"/>
        <v/>
      </c>
      <c r="DW28" s="125" t="str">
        <f t="shared" si="36"/>
        <v/>
      </c>
      <c r="DX28" s="125" t="str">
        <f t="shared" si="37"/>
        <v/>
      </c>
      <c r="DY28" s="125" t="str">
        <f t="shared" si="38"/>
        <v/>
      </c>
      <c r="DZ28" s="125" t="str">
        <f t="shared" si="39"/>
        <v/>
      </c>
      <c r="EA28" s="125" t="str">
        <f t="shared" si="40"/>
        <v/>
      </c>
      <c r="EB28" s="125" t="str">
        <f t="shared" si="41"/>
        <v/>
      </c>
      <c r="EC28" s="125" t="str">
        <f t="shared" si="42"/>
        <v/>
      </c>
      <c r="ED28" s="125" t="str">
        <f t="shared" si="43"/>
        <v/>
      </c>
      <c r="EE28" s="125" t="str">
        <f t="shared" si="44"/>
        <v/>
      </c>
      <c r="EF28" s="125" t="str">
        <f t="shared" si="45"/>
        <v/>
      </c>
      <c r="EG28" s="125" t="str">
        <f t="shared" si="46"/>
        <v/>
      </c>
      <c r="EH28" s="125" t="str">
        <f t="shared" si="47"/>
        <v/>
      </c>
      <c r="EI28" s="125" t="str">
        <f t="shared" si="48"/>
        <v/>
      </c>
      <c r="EJ28" s="125" t="str">
        <f t="shared" si="49"/>
        <v/>
      </c>
      <c r="EK28" s="125" t="str">
        <f t="shared" si="50"/>
        <v/>
      </c>
      <c r="EL28" s="125" t="str">
        <f t="shared" si="51"/>
        <v/>
      </c>
      <c r="EM28" s="125" t="str">
        <f t="shared" si="52"/>
        <v/>
      </c>
      <c r="EN28" s="125" t="str">
        <f t="shared" si="53"/>
        <v/>
      </c>
      <c r="EO28" s="125" t="str">
        <f t="shared" si="54"/>
        <v/>
      </c>
      <c r="EP28" s="125" t="str">
        <f t="shared" si="54"/>
        <v/>
      </c>
      <c r="EQ28" s="125" t="str">
        <f t="shared" si="54"/>
        <v/>
      </c>
      <c r="ER28" s="125" t="str">
        <f t="shared" si="55"/>
        <v/>
      </c>
      <c r="ES28" s="125" t="str">
        <f t="shared" si="56"/>
        <v/>
      </c>
      <c r="ET28" s="125" t="str">
        <f t="shared" si="57"/>
        <v/>
      </c>
      <c r="EU28" s="125" t="str">
        <f t="shared" si="58"/>
        <v/>
      </c>
      <c r="EV28" s="125" t="str">
        <f t="shared" si="59"/>
        <v/>
      </c>
      <c r="EW28" s="125" t="str">
        <f t="shared" si="60"/>
        <v/>
      </c>
      <c r="EX28" s="125" t="str">
        <f t="shared" si="61"/>
        <v/>
      </c>
      <c r="EY28" s="125" t="str">
        <f t="shared" si="61"/>
        <v/>
      </c>
      <c r="EZ28" s="125" t="str">
        <f t="shared" si="61"/>
        <v/>
      </c>
      <c r="FA28" s="125" t="str">
        <f t="shared" si="61"/>
        <v/>
      </c>
      <c r="FB28" s="125" t="str">
        <f t="shared" si="62"/>
        <v/>
      </c>
      <c r="FC28" s="125" t="str">
        <f t="shared" si="63"/>
        <v/>
      </c>
      <c r="FD28" s="125" t="str">
        <f t="shared" si="95"/>
        <v/>
      </c>
      <c r="FE28" s="125" t="str">
        <f t="shared" si="95"/>
        <v/>
      </c>
      <c r="FF28" s="125" t="str">
        <f t="shared" si="95"/>
        <v/>
      </c>
      <c r="FG28" s="125" t="str">
        <f t="shared" si="95"/>
        <v/>
      </c>
      <c r="FH28" s="125" t="str">
        <f t="shared" si="95"/>
        <v/>
      </c>
      <c r="FI28" s="125" t="str">
        <f t="shared" si="65"/>
        <v/>
      </c>
      <c r="FJ28" s="125" t="str">
        <f t="shared" si="66"/>
        <v/>
      </c>
      <c r="FK28" s="125" t="str">
        <f t="shared" si="67"/>
        <v/>
      </c>
      <c r="FL28" s="125" t="str">
        <f t="shared" si="68"/>
        <v/>
      </c>
      <c r="FM28" s="125" t="str">
        <f t="shared" si="69"/>
        <v/>
      </c>
      <c r="FN28" s="125" t="str">
        <f t="shared" si="70"/>
        <v/>
      </c>
      <c r="FO28" s="125" t="str">
        <f t="shared" si="96"/>
        <v/>
      </c>
      <c r="FP28" s="125" t="str">
        <f t="shared" si="96"/>
        <v/>
      </c>
      <c r="FQ28" s="125" t="str">
        <f t="shared" si="96"/>
        <v/>
      </c>
      <c r="FR28" s="125" t="str">
        <f t="shared" si="96"/>
        <v/>
      </c>
      <c r="FS28" s="125" t="str">
        <f t="shared" si="96"/>
        <v/>
      </c>
      <c r="FT28" s="125" t="str">
        <f t="shared" si="72"/>
        <v/>
      </c>
      <c r="FU28" s="125" t="str">
        <f t="shared" si="73"/>
        <v/>
      </c>
      <c r="FV28" s="125" t="str">
        <f t="shared" si="74"/>
        <v/>
      </c>
      <c r="FW28" s="125" t="str">
        <f t="shared" si="75"/>
        <v/>
      </c>
      <c r="FX28" s="125" t="str">
        <f t="shared" si="76"/>
        <v/>
      </c>
      <c r="FY28" s="125" t="str">
        <f t="shared" si="77"/>
        <v/>
      </c>
      <c r="FZ28" s="125" t="str">
        <f t="shared" si="78"/>
        <v/>
      </c>
      <c r="GA28" s="125" t="str">
        <f t="shared" si="79"/>
        <v/>
      </c>
      <c r="GB28" s="129" t="str">
        <f t="shared" si="80"/>
        <v/>
      </c>
      <c r="GC28" s="10"/>
      <c r="GD28" s="173" t="str">
        <f t="shared" si="81"/>
        <v/>
      </c>
      <c r="GE28" s="173" t="str">
        <f t="shared" si="82"/>
        <v/>
      </c>
      <c r="GF28" s="173" t="str">
        <f t="shared" si="93"/>
        <v/>
      </c>
      <c r="GG28" s="173" t="str">
        <f t="shared" si="83"/>
        <v/>
      </c>
      <c r="GH28" s="183" t="str">
        <f t="shared" si="84"/>
        <v/>
      </c>
      <c r="GI28" s="182" t="str">
        <f t="shared" si="85"/>
        <v/>
      </c>
      <c r="GJ28" s="173" t="str">
        <f t="shared" si="86"/>
        <v/>
      </c>
      <c r="GK28" s="173" t="str">
        <f t="shared" si="87"/>
        <v/>
      </c>
      <c r="GL28" s="173" t="str">
        <f t="shared" si="94"/>
        <v/>
      </c>
      <c r="GM28" s="10"/>
      <c r="GN28" s="10"/>
      <c r="GO28" s="10"/>
      <c r="GP28" s="10"/>
      <c r="GS28" s="12"/>
      <c r="GT28" s="12"/>
      <c r="GU28" s="12">
        <f t="shared" si="88"/>
        <v>0</v>
      </c>
      <c r="GV28" s="30" t="str">
        <f>IF(EJ28="ok",CHOOSE(AQ28,'Product Group Codes'!$B$4,'Product Group Codes'!$B$14,'Product Group Codes'!$B$24,'Product Group Codes'!$B$34,'Product Group Codes'!$B$39,'Product Group Codes'!$B$44,'Product Group Codes'!$B$47),"")</f>
        <v/>
      </c>
      <c r="GX28" s="156" t="b">
        <f t="shared" si="89"/>
        <v>1</v>
      </c>
      <c r="GY28" s="156" t="b">
        <f t="shared" si="90"/>
        <v>0</v>
      </c>
      <c r="GZ28" s="156" t="b">
        <f t="shared" si="91"/>
        <v>0</v>
      </c>
      <c r="HB28" s="156" t="b">
        <f t="shared" si="92"/>
        <v>0</v>
      </c>
      <c r="HD28" s="13" t="s">
        <v>3</v>
      </c>
    </row>
    <row r="29" spans="1:212" s="11" customFormat="1" ht="25.5">
      <c r="A29" s="28">
        <v>19</v>
      </c>
      <c r="B29" s="29" t="str">
        <f t="shared" si="7"/>
        <v/>
      </c>
      <c r="C29" s="143"/>
      <c r="D29" s="42"/>
      <c r="E29" s="42"/>
      <c r="F29" s="42"/>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26"/>
      <c r="AT29" s="17"/>
      <c r="AU29" s="26"/>
      <c r="AV29" s="121"/>
      <c r="AW29" s="17"/>
      <c r="AX29" s="26"/>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27"/>
      <c r="CJ29" s="164"/>
      <c r="CK29" s="172" t="str">
        <f t="shared" si="8"/>
        <v/>
      </c>
      <c r="CL29" s="168"/>
      <c r="CM29" s="169"/>
      <c r="CN29" s="169"/>
      <c r="CO29" s="169"/>
      <c r="CP29" s="188"/>
      <c r="CQ29" s="168"/>
      <c r="CR29" s="169"/>
      <c r="CS29" s="169"/>
      <c r="CT29" s="185"/>
      <c r="CU29" s="119"/>
      <c r="CV29" s="125" t="str">
        <f t="shared" si="9"/>
        <v/>
      </c>
      <c r="CW29" s="125" t="str">
        <f t="shared" si="10"/>
        <v/>
      </c>
      <c r="CX29" s="125" t="str">
        <f t="shared" si="11"/>
        <v/>
      </c>
      <c r="CY29" s="125" t="str">
        <f t="shared" si="12"/>
        <v/>
      </c>
      <c r="CZ29" s="125" t="str">
        <f t="shared" si="13"/>
        <v/>
      </c>
      <c r="DA29" s="125" t="str">
        <f t="shared" si="14"/>
        <v/>
      </c>
      <c r="DB29" s="125" t="str">
        <f t="shared" si="15"/>
        <v/>
      </c>
      <c r="DC29" s="125" t="str">
        <f t="shared" si="16"/>
        <v/>
      </c>
      <c r="DD29" s="125" t="str">
        <f t="shared" si="17"/>
        <v/>
      </c>
      <c r="DE29" s="125" t="str">
        <f t="shared" si="18"/>
        <v/>
      </c>
      <c r="DF29" s="125" t="str">
        <f t="shared" si="19"/>
        <v/>
      </c>
      <c r="DG29" s="125" t="str">
        <f t="shared" si="20"/>
        <v/>
      </c>
      <c r="DH29" s="125" t="str">
        <f t="shared" si="21"/>
        <v/>
      </c>
      <c r="DI29" s="125" t="str">
        <f t="shared" si="22"/>
        <v/>
      </c>
      <c r="DJ29" s="125" t="str">
        <f t="shared" si="23"/>
        <v/>
      </c>
      <c r="DK29" s="125" t="str">
        <f t="shared" si="24"/>
        <v/>
      </c>
      <c r="DL29" s="125" t="str">
        <f t="shared" si="25"/>
        <v/>
      </c>
      <c r="DM29" s="125" t="str">
        <f t="shared" si="26"/>
        <v/>
      </c>
      <c r="DN29" s="125" t="str">
        <f t="shared" si="27"/>
        <v/>
      </c>
      <c r="DO29" s="125" t="str">
        <f t="shared" si="28"/>
        <v/>
      </c>
      <c r="DP29" s="125" t="str">
        <f t="shared" si="29"/>
        <v/>
      </c>
      <c r="DQ29" s="125" t="str">
        <f t="shared" si="30"/>
        <v/>
      </c>
      <c r="DR29" s="125" t="str">
        <f t="shared" si="31"/>
        <v/>
      </c>
      <c r="DS29" s="125" t="str">
        <f t="shared" si="32"/>
        <v/>
      </c>
      <c r="DT29" s="125" t="str">
        <f t="shared" si="33"/>
        <v/>
      </c>
      <c r="DU29" s="125" t="str">
        <f t="shared" si="34"/>
        <v/>
      </c>
      <c r="DV29" s="125" t="str">
        <f t="shared" si="35"/>
        <v/>
      </c>
      <c r="DW29" s="125" t="str">
        <f t="shared" si="36"/>
        <v/>
      </c>
      <c r="DX29" s="125" t="str">
        <f t="shared" si="37"/>
        <v/>
      </c>
      <c r="DY29" s="125" t="str">
        <f t="shared" si="38"/>
        <v/>
      </c>
      <c r="DZ29" s="125" t="str">
        <f t="shared" si="39"/>
        <v/>
      </c>
      <c r="EA29" s="125" t="str">
        <f t="shared" si="40"/>
        <v/>
      </c>
      <c r="EB29" s="125" t="str">
        <f t="shared" si="41"/>
        <v/>
      </c>
      <c r="EC29" s="125" t="str">
        <f t="shared" si="42"/>
        <v/>
      </c>
      <c r="ED29" s="125" t="str">
        <f t="shared" si="43"/>
        <v/>
      </c>
      <c r="EE29" s="125" t="str">
        <f t="shared" si="44"/>
        <v/>
      </c>
      <c r="EF29" s="125" t="str">
        <f t="shared" si="45"/>
        <v/>
      </c>
      <c r="EG29" s="125" t="str">
        <f t="shared" si="46"/>
        <v/>
      </c>
      <c r="EH29" s="125" t="str">
        <f t="shared" si="47"/>
        <v/>
      </c>
      <c r="EI29" s="125" t="str">
        <f t="shared" si="48"/>
        <v/>
      </c>
      <c r="EJ29" s="125" t="str">
        <f t="shared" si="49"/>
        <v/>
      </c>
      <c r="EK29" s="125" t="str">
        <f t="shared" si="50"/>
        <v/>
      </c>
      <c r="EL29" s="125" t="str">
        <f t="shared" si="51"/>
        <v/>
      </c>
      <c r="EM29" s="125" t="str">
        <f t="shared" si="52"/>
        <v/>
      </c>
      <c r="EN29" s="125" t="str">
        <f t="shared" si="53"/>
        <v/>
      </c>
      <c r="EO29" s="125" t="str">
        <f t="shared" si="54"/>
        <v/>
      </c>
      <c r="EP29" s="125" t="str">
        <f t="shared" si="54"/>
        <v/>
      </c>
      <c r="EQ29" s="125" t="str">
        <f t="shared" si="54"/>
        <v/>
      </c>
      <c r="ER29" s="125" t="str">
        <f t="shared" si="55"/>
        <v/>
      </c>
      <c r="ES29" s="125" t="str">
        <f t="shared" si="56"/>
        <v/>
      </c>
      <c r="ET29" s="125" t="str">
        <f t="shared" si="57"/>
        <v/>
      </c>
      <c r="EU29" s="125" t="str">
        <f t="shared" si="58"/>
        <v/>
      </c>
      <c r="EV29" s="125" t="str">
        <f t="shared" si="59"/>
        <v/>
      </c>
      <c r="EW29" s="125" t="str">
        <f t="shared" si="60"/>
        <v/>
      </c>
      <c r="EX29" s="125" t="str">
        <f t="shared" si="61"/>
        <v/>
      </c>
      <c r="EY29" s="125" t="str">
        <f t="shared" si="61"/>
        <v/>
      </c>
      <c r="EZ29" s="125" t="str">
        <f t="shared" si="61"/>
        <v/>
      </c>
      <c r="FA29" s="125" t="str">
        <f t="shared" si="61"/>
        <v/>
      </c>
      <c r="FB29" s="125" t="str">
        <f t="shared" si="62"/>
        <v/>
      </c>
      <c r="FC29" s="125" t="str">
        <f t="shared" si="63"/>
        <v/>
      </c>
      <c r="FD29" s="125" t="str">
        <f t="shared" si="95"/>
        <v/>
      </c>
      <c r="FE29" s="125" t="str">
        <f t="shared" si="95"/>
        <v/>
      </c>
      <c r="FF29" s="125" t="str">
        <f t="shared" si="95"/>
        <v/>
      </c>
      <c r="FG29" s="125" t="str">
        <f t="shared" si="95"/>
        <v/>
      </c>
      <c r="FH29" s="125" t="str">
        <f t="shared" si="95"/>
        <v/>
      </c>
      <c r="FI29" s="125" t="str">
        <f t="shared" si="65"/>
        <v/>
      </c>
      <c r="FJ29" s="125" t="str">
        <f t="shared" si="66"/>
        <v/>
      </c>
      <c r="FK29" s="125" t="str">
        <f t="shared" si="67"/>
        <v/>
      </c>
      <c r="FL29" s="125" t="str">
        <f t="shared" si="68"/>
        <v/>
      </c>
      <c r="FM29" s="125" t="str">
        <f t="shared" si="69"/>
        <v/>
      </c>
      <c r="FN29" s="125" t="str">
        <f t="shared" si="70"/>
        <v/>
      </c>
      <c r="FO29" s="125" t="str">
        <f t="shared" si="96"/>
        <v/>
      </c>
      <c r="FP29" s="125" t="str">
        <f t="shared" si="96"/>
        <v/>
      </c>
      <c r="FQ29" s="125" t="str">
        <f t="shared" si="96"/>
        <v/>
      </c>
      <c r="FR29" s="125" t="str">
        <f t="shared" si="96"/>
        <v/>
      </c>
      <c r="FS29" s="125" t="str">
        <f t="shared" si="96"/>
        <v/>
      </c>
      <c r="FT29" s="125" t="str">
        <f t="shared" si="72"/>
        <v/>
      </c>
      <c r="FU29" s="125" t="str">
        <f t="shared" si="73"/>
        <v/>
      </c>
      <c r="FV29" s="125" t="str">
        <f t="shared" si="74"/>
        <v/>
      </c>
      <c r="FW29" s="125" t="str">
        <f t="shared" si="75"/>
        <v/>
      </c>
      <c r="FX29" s="125" t="str">
        <f t="shared" si="76"/>
        <v/>
      </c>
      <c r="FY29" s="125" t="str">
        <f t="shared" si="77"/>
        <v/>
      </c>
      <c r="FZ29" s="125" t="str">
        <f t="shared" si="78"/>
        <v/>
      </c>
      <c r="GA29" s="125" t="str">
        <f t="shared" si="79"/>
        <v/>
      </c>
      <c r="GB29" s="129" t="str">
        <f t="shared" si="80"/>
        <v/>
      </c>
      <c r="GC29" s="10"/>
      <c r="GD29" s="173" t="str">
        <f t="shared" si="81"/>
        <v/>
      </c>
      <c r="GE29" s="173" t="str">
        <f t="shared" si="82"/>
        <v/>
      </c>
      <c r="GF29" s="173" t="str">
        <f t="shared" si="93"/>
        <v/>
      </c>
      <c r="GG29" s="173" t="str">
        <f t="shared" si="83"/>
        <v/>
      </c>
      <c r="GH29" s="183" t="str">
        <f t="shared" si="84"/>
        <v/>
      </c>
      <c r="GI29" s="182" t="str">
        <f t="shared" si="85"/>
        <v/>
      </c>
      <c r="GJ29" s="173" t="str">
        <f t="shared" si="86"/>
        <v/>
      </c>
      <c r="GK29" s="173" t="str">
        <f t="shared" si="87"/>
        <v/>
      </c>
      <c r="GL29" s="173" t="str">
        <f t="shared" si="94"/>
        <v/>
      </c>
      <c r="GM29" s="10"/>
      <c r="GN29" s="10"/>
      <c r="GO29" s="10"/>
      <c r="GP29" s="10"/>
      <c r="GS29" s="12"/>
      <c r="GT29" s="12"/>
      <c r="GU29" s="12">
        <f t="shared" si="88"/>
        <v>0</v>
      </c>
      <c r="GV29" s="30" t="str">
        <f>IF(EJ29="ok",CHOOSE(AQ29,'Product Group Codes'!$B$4,'Product Group Codes'!$B$14,'Product Group Codes'!$B$24,'Product Group Codes'!$B$34,'Product Group Codes'!$B$39,'Product Group Codes'!$B$44,'Product Group Codes'!$B$47),"")</f>
        <v/>
      </c>
      <c r="GX29" s="156" t="b">
        <f t="shared" si="89"/>
        <v>1</v>
      </c>
      <c r="GY29" s="156" t="b">
        <f t="shared" si="90"/>
        <v>0</v>
      </c>
      <c r="GZ29" s="156" t="b">
        <f t="shared" si="91"/>
        <v>0</v>
      </c>
      <c r="HB29" s="156" t="b">
        <f t="shared" si="92"/>
        <v>0</v>
      </c>
      <c r="HD29" s="13" t="s">
        <v>3</v>
      </c>
    </row>
    <row r="30" spans="1:212" s="11" customFormat="1" ht="25.5">
      <c r="A30" s="28">
        <v>20</v>
      </c>
      <c r="B30" s="29" t="str">
        <f t="shared" si="7"/>
        <v/>
      </c>
      <c r="C30" s="143"/>
      <c r="D30" s="42"/>
      <c r="E30" s="42"/>
      <c r="F30" s="42"/>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26"/>
      <c r="AT30" s="17"/>
      <c r="AU30" s="26"/>
      <c r="AV30" s="121"/>
      <c r="AW30" s="17"/>
      <c r="AX30" s="26"/>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27"/>
      <c r="CJ30" s="164"/>
      <c r="CK30" s="172" t="str">
        <f t="shared" si="8"/>
        <v/>
      </c>
      <c r="CL30" s="168"/>
      <c r="CM30" s="169"/>
      <c r="CN30" s="169"/>
      <c r="CO30" s="169"/>
      <c r="CP30" s="188"/>
      <c r="CQ30" s="168"/>
      <c r="CR30" s="169"/>
      <c r="CS30" s="169"/>
      <c r="CT30" s="185"/>
      <c r="CU30" s="119"/>
      <c r="CV30" s="125" t="str">
        <f t="shared" si="9"/>
        <v/>
      </c>
      <c r="CW30" s="125" t="str">
        <f t="shared" si="10"/>
        <v/>
      </c>
      <c r="CX30" s="125" t="str">
        <f t="shared" si="11"/>
        <v/>
      </c>
      <c r="CY30" s="125" t="str">
        <f t="shared" si="12"/>
        <v/>
      </c>
      <c r="CZ30" s="125" t="str">
        <f t="shared" si="13"/>
        <v/>
      </c>
      <c r="DA30" s="125" t="str">
        <f t="shared" si="14"/>
        <v/>
      </c>
      <c r="DB30" s="125" t="str">
        <f t="shared" si="15"/>
        <v/>
      </c>
      <c r="DC30" s="125" t="str">
        <f t="shared" si="16"/>
        <v/>
      </c>
      <c r="DD30" s="125" t="str">
        <f t="shared" si="17"/>
        <v/>
      </c>
      <c r="DE30" s="125" t="str">
        <f t="shared" si="18"/>
        <v/>
      </c>
      <c r="DF30" s="125" t="str">
        <f t="shared" si="19"/>
        <v/>
      </c>
      <c r="DG30" s="125" t="str">
        <f t="shared" si="20"/>
        <v/>
      </c>
      <c r="DH30" s="125" t="str">
        <f t="shared" si="21"/>
        <v/>
      </c>
      <c r="DI30" s="125" t="str">
        <f t="shared" si="22"/>
        <v/>
      </c>
      <c r="DJ30" s="125" t="str">
        <f t="shared" si="23"/>
        <v/>
      </c>
      <c r="DK30" s="125" t="str">
        <f t="shared" si="24"/>
        <v/>
      </c>
      <c r="DL30" s="125" t="str">
        <f t="shared" si="25"/>
        <v/>
      </c>
      <c r="DM30" s="125" t="str">
        <f t="shared" si="26"/>
        <v/>
      </c>
      <c r="DN30" s="125" t="str">
        <f t="shared" si="27"/>
        <v/>
      </c>
      <c r="DO30" s="125" t="str">
        <f t="shared" si="28"/>
        <v/>
      </c>
      <c r="DP30" s="125" t="str">
        <f t="shared" si="29"/>
        <v/>
      </c>
      <c r="DQ30" s="125" t="str">
        <f t="shared" si="30"/>
        <v/>
      </c>
      <c r="DR30" s="125" t="str">
        <f t="shared" si="31"/>
        <v/>
      </c>
      <c r="DS30" s="125" t="str">
        <f t="shared" si="32"/>
        <v/>
      </c>
      <c r="DT30" s="125" t="str">
        <f t="shared" si="33"/>
        <v/>
      </c>
      <c r="DU30" s="125" t="str">
        <f t="shared" si="34"/>
        <v/>
      </c>
      <c r="DV30" s="125" t="str">
        <f t="shared" si="35"/>
        <v/>
      </c>
      <c r="DW30" s="125" t="str">
        <f t="shared" si="36"/>
        <v/>
      </c>
      <c r="DX30" s="125" t="str">
        <f t="shared" si="37"/>
        <v/>
      </c>
      <c r="DY30" s="125" t="str">
        <f t="shared" si="38"/>
        <v/>
      </c>
      <c r="DZ30" s="125" t="str">
        <f t="shared" si="39"/>
        <v/>
      </c>
      <c r="EA30" s="125" t="str">
        <f t="shared" si="40"/>
        <v/>
      </c>
      <c r="EB30" s="125" t="str">
        <f t="shared" si="41"/>
        <v/>
      </c>
      <c r="EC30" s="125" t="str">
        <f t="shared" si="42"/>
        <v/>
      </c>
      <c r="ED30" s="125" t="str">
        <f t="shared" si="43"/>
        <v/>
      </c>
      <c r="EE30" s="125" t="str">
        <f t="shared" si="44"/>
        <v/>
      </c>
      <c r="EF30" s="125" t="str">
        <f t="shared" si="45"/>
        <v/>
      </c>
      <c r="EG30" s="125" t="str">
        <f t="shared" si="46"/>
        <v/>
      </c>
      <c r="EH30" s="125" t="str">
        <f t="shared" si="47"/>
        <v/>
      </c>
      <c r="EI30" s="125" t="str">
        <f t="shared" si="48"/>
        <v/>
      </c>
      <c r="EJ30" s="125" t="str">
        <f t="shared" si="49"/>
        <v/>
      </c>
      <c r="EK30" s="125" t="str">
        <f t="shared" si="50"/>
        <v/>
      </c>
      <c r="EL30" s="125" t="str">
        <f t="shared" si="51"/>
        <v/>
      </c>
      <c r="EM30" s="125" t="str">
        <f t="shared" si="52"/>
        <v/>
      </c>
      <c r="EN30" s="125" t="str">
        <f t="shared" si="53"/>
        <v/>
      </c>
      <c r="EO30" s="125" t="str">
        <f t="shared" si="54"/>
        <v/>
      </c>
      <c r="EP30" s="125" t="str">
        <f t="shared" si="54"/>
        <v/>
      </c>
      <c r="EQ30" s="125" t="str">
        <f t="shared" si="54"/>
        <v/>
      </c>
      <c r="ER30" s="125" t="str">
        <f t="shared" si="55"/>
        <v/>
      </c>
      <c r="ES30" s="125" t="str">
        <f t="shared" si="56"/>
        <v/>
      </c>
      <c r="ET30" s="125" t="str">
        <f t="shared" si="57"/>
        <v/>
      </c>
      <c r="EU30" s="125" t="str">
        <f t="shared" si="58"/>
        <v/>
      </c>
      <c r="EV30" s="125" t="str">
        <f t="shared" si="59"/>
        <v/>
      </c>
      <c r="EW30" s="125" t="str">
        <f t="shared" si="60"/>
        <v/>
      </c>
      <c r="EX30" s="125" t="str">
        <f t="shared" si="61"/>
        <v/>
      </c>
      <c r="EY30" s="125" t="str">
        <f t="shared" si="61"/>
        <v/>
      </c>
      <c r="EZ30" s="125" t="str">
        <f t="shared" si="61"/>
        <v/>
      </c>
      <c r="FA30" s="125" t="str">
        <f t="shared" si="61"/>
        <v/>
      </c>
      <c r="FB30" s="125" t="str">
        <f t="shared" si="62"/>
        <v/>
      </c>
      <c r="FC30" s="125" t="str">
        <f t="shared" si="63"/>
        <v/>
      </c>
      <c r="FD30" s="125" t="str">
        <f t="shared" si="95"/>
        <v/>
      </c>
      <c r="FE30" s="125" t="str">
        <f t="shared" si="95"/>
        <v/>
      </c>
      <c r="FF30" s="125" t="str">
        <f t="shared" si="95"/>
        <v/>
      </c>
      <c r="FG30" s="125" t="str">
        <f t="shared" si="95"/>
        <v/>
      </c>
      <c r="FH30" s="125" t="str">
        <f t="shared" si="95"/>
        <v/>
      </c>
      <c r="FI30" s="125" t="str">
        <f t="shared" si="65"/>
        <v/>
      </c>
      <c r="FJ30" s="125" t="str">
        <f t="shared" si="66"/>
        <v/>
      </c>
      <c r="FK30" s="125" t="str">
        <f t="shared" si="67"/>
        <v/>
      </c>
      <c r="FL30" s="125" t="str">
        <f t="shared" si="68"/>
        <v/>
      </c>
      <c r="FM30" s="125" t="str">
        <f t="shared" si="69"/>
        <v/>
      </c>
      <c r="FN30" s="125" t="str">
        <f t="shared" si="70"/>
        <v/>
      </c>
      <c r="FO30" s="125" t="str">
        <f t="shared" si="96"/>
        <v/>
      </c>
      <c r="FP30" s="125" t="str">
        <f t="shared" si="96"/>
        <v/>
      </c>
      <c r="FQ30" s="125" t="str">
        <f t="shared" si="96"/>
        <v/>
      </c>
      <c r="FR30" s="125" t="str">
        <f t="shared" si="96"/>
        <v/>
      </c>
      <c r="FS30" s="125" t="str">
        <f t="shared" si="96"/>
        <v/>
      </c>
      <c r="FT30" s="125" t="str">
        <f t="shared" si="72"/>
        <v/>
      </c>
      <c r="FU30" s="125" t="str">
        <f t="shared" si="73"/>
        <v/>
      </c>
      <c r="FV30" s="125" t="str">
        <f t="shared" si="74"/>
        <v/>
      </c>
      <c r="FW30" s="125" t="str">
        <f t="shared" si="75"/>
        <v/>
      </c>
      <c r="FX30" s="125" t="str">
        <f t="shared" si="76"/>
        <v/>
      </c>
      <c r="FY30" s="125" t="str">
        <f t="shared" si="77"/>
        <v/>
      </c>
      <c r="FZ30" s="125" t="str">
        <f t="shared" si="78"/>
        <v/>
      </c>
      <c r="GA30" s="125" t="str">
        <f t="shared" si="79"/>
        <v/>
      </c>
      <c r="GB30" s="129" t="str">
        <f t="shared" si="80"/>
        <v/>
      </c>
      <c r="GC30" s="10"/>
      <c r="GD30" s="173" t="str">
        <f t="shared" si="81"/>
        <v/>
      </c>
      <c r="GE30" s="173" t="str">
        <f t="shared" si="82"/>
        <v/>
      </c>
      <c r="GF30" s="173" t="str">
        <f t="shared" si="93"/>
        <v/>
      </c>
      <c r="GG30" s="173" t="str">
        <f t="shared" si="83"/>
        <v/>
      </c>
      <c r="GH30" s="183" t="str">
        <f t="shared" si="84"/>
        <v/>
      </c>
      <c r="GI30" s="182" t="str">
        <f t="shared" si="85"/>
        <v/>
      </c>
      <c r="GJ30" s="173" t="str">
        <f t="shared" si="86"/>
        <v/>
      </c>
      <c r="GK30" s="173" t="str">
        <f t="shared" si="87"/>
        <v/>
      </c>
      <c r="GL30" s="173" t="str">
        <f t="shared" si="94"/>
        <v/>
      </c>
      <c r="GM30" s="10"/>
      <c r="GN30" s="10"/>
      <c r="GO30" s="10"/>
      <c r="GP30" s="10"/>
      <c r="GS30" s="12"/>
      <c r="GT30" s="12"/>
      <c r="GU30" s="12">
        <f t="shared" si="88"/>
        <v>0</v>
      </c>
      <c r="GV30" s="30" t="str">
        <f>IF(EJ30="ok",CHOOSE(AQ30,'Product Group Codes'!$B$4,'Product Group Codes'!$B$14,'Product Group Codes'!$B$24,'Product Group Codes'!$B$34,'Product Group Codes'!$B$39,'Product Group Codes'!$B$44,'Product Group Codes'!$B$47),"")</f>
        <v/>
      </c>
      <c r="GX30" s="156" t="b">
        <f t="shared" si="89"/>
        <v>1</v>
      </c>
      <c r="GY30" s="156" t="b">
        <f t="shared" si="90"/>
        <v>0</v>
      </c>
      <c r="GZ30" s="156" t="b">
        <f t="shared" si="91"/>
        <v>0</v>
      </c>
      <c r="HB30" s="156" t="b">
        <f t="shared" si="92"/>
        <v>0</v>
      </c>
      <c r="HD30" s="13" t="s">
        <v>3</v>
      </c>
    </row>
    <row r="31" spans="1:212" s="11" customFormat="1" ht="25.5">
      <c r="A31" s="28">
        <v>21</v>
      </c>
      <c r="B31" s="29" t="str">
        <f t="shared" si="7"/>
        <v/>
      </c>
      <c r="C31" s="143"/>
      <c r="D31" s="42"/>
      <c r="E31" s="42"/>
      <c r="F31" s="42"/>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26"/>
      <c r="AT31" s="17"/>
      <c r="AU31" s="26"/>
      <c r="AV31" s="121"/>
      <c r="AW31" s="17"/>
      <c r="AX31" s="26"/>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27"/>
      <c r="CJ31" s="164"/>
      <c r="CK31" s="172" t="str">
        <f t="shared" si="8"/>
        <v/>
      </c>
      <c r="CL31" s="168"/>
      <c r="CM31" s="169"/>
      <c r="CN31" s="169"/>
      <c r="CO31" s="169"/>
      <c r="CP31" s="188"/>
      <c r="CQ31" s="168"/>
      <c r="CR31" s="169"/>
      <c r="CS31" s="169"/>
      <c r="CT31" s="185"/>
      <c r="CU31" s="119"/>
      <c r="CV31" s="125" t="str">
        <f t="shared" si="9"/>
        <v/>
      </c>
      <c r="CW31" s="125" t="str">
        <f t="shared" si="10"/>
        <v/>
      </c>
      <c r="CX31" s="125" t="str">
        <f t="shared" si="11"/>
        <v/>
      </c>
      <c r="CY31" s="125" t="str">
        <f t="shared" si="12"/>
        <v/>
      </c>
      <c r="CZ31" s="125" t="str">
        <f t="shared" si="13"/>
        <v/>
      </c>
      <c r="DA31" s="125" t="str">
        <f t="shared" si="14"/>
        <v/>
      </c>
      <c r="DB31" s="125" t="str">
        <f t="shared" si="15"/>
        <v/>
      </c>
      <c r="DC31" s="125" t="str">
        <f t="shared" si="16"/>
        <v/>
      </c>
      <c r="DD31" s="125" t="str">
        <f t="shared" si="17"/>
        <v/>
      </c>
      <c r="DE31" s="125" t="str">
        <f t="shared" si="18"/>
        <v/>
      </c>
      <c r="DF31" s="125" t="str">
        <f t="shared" si="19"/>
        <v/>
      </c>
      <c r="DG31" s="125" t="str">
        <f t="shared" si="20"/>
        <v/>
      </c>
      <c r="DH31" s="125" t="str">
        <f t="shared" si="21"/>
        <v/>
      </c>
      <c r="DI31" s="125" t="str">
        <f t="shared" si="22"/>
        <v/>
      </c>
      <c r="DJ31" s="125" t="str">
        <f t="shared" si="23"/>
        <v/>
      </c>
      <c r="DK31" s="125" t="str">
        <f t="shared" si="24"/>
        <v/>
      </c>
      <c r="DL31" s="125" t="str">
        <f t="shared" si="25"/>
        <v/>
      </c>
      <c r="DM31" s="125" t="str">
        <f t="shared" si="26"/>
        <v/>
      </c>
      <c r="DN31" s="125" t="str">
        <f t="shared" si="27"/>
        <v/>
      </c>
      <c r="DO31" s="125" t="str">
        <f t="shared" si="28"/>
        <v/>
      </c>
      <c r="DP31" s="125" t="str">
        <f t="shared" si="29"/>
        <v/>
      </c>
      <c r="DQ31" s="125" t="str">
        <f t="shared" si="30"/>
        <v/>
      </c>
      <c r="DR31" s="125" t="str">
        <f t="shared" si="31"/>
        <v/>
      </c>
      <c r="DS31" s="125" t="str">
        <f t="shared" si="32"/>
        <v/>
      </c>
      <c r="DT31" s="125" t="str">
        <f t="shared" si="33"/>
        <v/>
      </c>
      <c r="DU31" s="125" t="str">
        <f t="shared" si="34"/>
        <v/>
      </c>
      <c r="DV31" s="125" t="str">
        <f t="shared" si="35"/>
        <v/>
      </c>
      <c r="DW31" s="125" t="str">
        <f t="shared" si="36"/>
        <v/>
      </c>
      <c r="DX31" s="125" t="str">
        <f t="shared" si="37"/>
        <v/>
      </c>
      <c r="DY31" s="125" t="str">
        <f t="shared" si="38"/>
        <v/>
      </c>
      <c r="DZ31" s="125" t="str">
        <f t="shared" si="39"/>
        <v/>
      </c>
      <c r="EA31" s="125" t="str">
        <f t="shared" si="40"/>
        <v/>
      </c>
      <c r="EB31" s="125" t="str">
        <f t="shared" si="41"/>
        <v/>
      </c>
      <c r="EC31" s="125" t="str">
        <f t="shared" si="42"/>
        <v/>
      </c>
      <c r="ED31" s="125" t="str">
        <f t="shared" si="43"/>
        <v/>
      </c>
      <c r="EE31" s="125" t="str">
        <f t="shared" si="44"/>
        <v/>
      </c>
      <c r="EF31" s="125" t="str">
        <f t="shared" si="45"/>
        <v/>
      </c>
      <c r="EG31" s="125" t="str">
        <f t="shared" si="46"/>
        <v/>
      </c>
      <c r="EH31" s="125" t="str">
        <f t="shared" si="47"/>
        <v/>
      </c>
      <c r="EI31" s="125" t="str">
        <f t="shared" si="48"/>
        <v/>
      </c>
      <c r="EJ31" s="125" t="str">
        <f t="shared" si="49"/>
        <v/>
      </c>
      <c r="EK31" s="125" t="str">
        <f t="shared" si="50"/>
        <v/>
      </c>
      <c r="EL31" s="125" t="str">
        <f t="shared" si="51"/>
        <v/>
      </c>
      <c r="EM31" s="125" t="str">
        <f t="shared" si="52"/>
        <v/>
      </c>
      <c r="EN31" s="125" t="str">
        <f t="shared" si="53"/>
        <v/>
      </c>
      <c r="EO31" s="125" t="str">
        <f t="shared" ref="EO31:EQ50" si="97">IF(COUNTA($C31:$CI31)=0,"","ok")</f>
        <v/>
      </c>
      <c r="EP31" s="125" t="str">
        <f t="shared" si="97"/>
        <v/>
      </c>
      <c r="EQ31" s="125" t="str">
        <f t="shared" si="97"/>
        <v/>
      </c>
      <c r="ER31" s="125" t="str">
        <f t="shared" si="55"/>
        <v/>
      </c>
      <c r="ES31" s="125" t="str">
        <f t="shared" si="56"/>
        <v/>
      </c>
      <c r="ET31" s="125" t="str">
        <f t="shared" si="57"/>
        <v/>
      </c>
      <c r="EU31" s="125" t="str">
        <f t="shared" si="58"/>
        <v/>
      </c>
      <c r="EV31" s="125" t="str">
        <f t="shared" si="59"/>
        <v/>
      </c>
      <c r="EW31" s="125" t="str">
        <f t="shared" si="60"/>
        <v/>
      </c>
      <c r="EX31" s="125" t="str">
        <f t="shared" ref="EX31:FA50" si="98">IF(COUNTA($C31:$CI31)=0,"","ok")</f>
        <v/>
      </c>
      <c r="EY31" s="125" t="str">
        <f t="shared" si="98"/>
        <v/>
      </c>
      <c r="EZ31" s="125" t="str">
        <f t="shared" si="98"/>
        <v/>
      </c>
      <c r="FA31" s="125" t="str">
        <f t="shared" si="98"/>
        <v/>
      </c>
      <c r="FB31" s="125" t="str">
        <f t="shared" si="62"/>
        <v/>
      </c>
      <c r="FC31" s="125" t="str">
        <f t="shared" si="63"/>
        <v/>
      </c>
      <c r="FD31" s="125" t="str">
        <f t="shared" ref="FD31:FH40" si="99">IF(COUNTA($C31:$CI31)=0,"","ok")</f>
        <v/>
      </c>
      <c r="FE31" s="125" t="str">
        <f t="shared" si="99"/>
        <v/>
      </c>
      <c r="FF31" s="125" t="str">
        <f t="shared" si="99"/>
        <v/>
      </c>
      <c r="FG31" s="125" t="str">
        <f t="shared" si="99"/>
        <v/>
      </c>
      <c r="FH31" s="125" t="str">
        <f t="shared" si="99"/>
        <v/>
      </c>
      <c r="FI31" s="125" t="str">
        <f t="shared" si="65"/>
        <v/>
      </c>
      <c r="FJ31" s="125" t="str">
        <f t="shared" si="66"/>
        <v/>
      </c>
      <c r="FK31" s="125" t="str">
        <f t="shared" si="67"/>
        <v/>
      </c>
      <c r="FL31" s="125" t="str">
        <f t="shared" si="68"/>
        <v/>
      </c>
      <c r="FM31" s="125" t="str">
        <f t="shared" si="69"/>
        <v/>
      </c>
      <c r="FN31" s="125" t="str">
        <f t="shared" si="70"/>
        <v/>
      </c>
      <c r="FO31" s="125" t="str">
        <f t="shared" ref="FO31:FS40" si="100">IF(COUNTA($C31:$CI31)=0,"","ok")</f>
        <v/>
      </c>
      <c r="FP31" s="125" t="str">
        <f t="shared" si="100"/>
        <v/>
      </c>
      <c r="FQ31" s="125" t="str">
        <f t="shared" si="100"/>
        <v/>
      </c>
      <c r="FR31" s="125" t="str">
        <f t="shared" si="100"/>
        <v/>
      </c>
      <c r="FS31" s="125" t="str">
        <f t="shared" si="100"/>
        <v/>
      </c>
      <c r="FT31" s="125" t="str">
        <f t="shared" si="72"/>
        <v/>
      </c>
      <c r="FU31" s="125" t="str">
        <f t="shared" si="73"/>
        <v/>
      </c>
      <c r="FV31" s="125" t="str">
        <f t="shared" si="74"/>
        <v/>
      </c>
      <c r="FW31" s="125" t="str">
        <f t="shared" si="75"/>
        <v/>
      </c>
      <c r="FX31" s="125" t="str">
        <f t="shared" si="76"/>
        <v/>
      </c>
      <c r="FY31" s="125" t="str">
        <f t="shared" si="77"/>
        <v/>
      </c>
      <c r="FZ31" s="125" t="str">
        <f t="shared" si="78"/>
        <v/>
      </c>
      <c r="GA31" s="125" t="str">
        <f t="shared" si="79"/>
        <v/>
      </c>
      <c r="GB31" s="129" t="str">
        <f t="shared" si="80"/>
        <v/>
      </c>
      <c r="GC31" s="10"/>
      <c r="GD31" s="173" t="str">
        <f t="shared" si="81"/>
        <v/>
      </c>
      <c r="GE31" s="173" t="str">
        <f t="shared" si="82"/>
        <v/>
      </c>
      <c r="GF31" s="173" t="str">
        <f t="shared" si="93"/>
        <v/>
      </c>
      <c r="GG31" s="173" t="str">
        <f t="shared" si="83"/>
        <v/>
      </c>
      <c r="GH31" s="183" t="str">
        <f t="shared" si="84"/>
        <v/>
      </c>
      <c r="GI31" s="182" t="str">
        <f t="shared" si="85"/>
        <v/>
      </c>
      <c r="GJ31" s="173" t="str">
        <f t="shared" si="86"/>
        <v/>
      </c>
      <c r="GK31" s="173" t="str">
        <f t="shared" si="87"/>
        <v/>
      </c>
      <c r="GL31" s="173" t="str">
        <f t="shared" si="94"/>
        <v/>
      </c>
      <c r="GM31" s="10"/>
      <c r="GN31" s="10"/>
      <c r="GO31" s="10"/>
      <c r="GP31" s="10"/>
      <c r="GS31" s="12"/>
      <c r="GT31" s="12"/>
      <c r="GU31" s="12">
        <f t="shared" si="88"/>
        <v>0</v>
      </c>
      <c r="GV31" s="30" t="str">
        <f>IF(EJ31="ok",CHOOSE(AQ31,'Product Group Codes'!$B$4,'Product Group Codes'!$B$14,'Product Group Codes'!$B$24,'Product Group Codes'!$B$34,'Product Group Codes'!$B$39,'Product Group Codes'!$B$44,'Product Group Codes'!$B$47),"")</f>
        <v/>
      </c>
      <c r="GX31" s="156" t="b">
        <f t="shared" si="89"/>
        <v>1</v>
      </c>
      <c r="GY31" s="156" t="b">
        <f t="shared" si="90"/>
        <v>0</v>
      </c>
      <c r="GZ31" s="156" t="b">
        <f t="shared" si="91"/>
        <v>0</v>
      </c>
      <c r="HB31" s="156" t="b">
        <f t="shared" si="92"/>
        <v>0</v>
      </c>
      <c r="HD31" s="13" t="s">
        <v>3</v>
      </c>
    </row>
    <row r="32" spans="1:212" s="11" customFormat="1" ht="25.5">
      <c r="A32" s="28">
        <v>22</v>
      </c>
      <c r="B32" s="29" t="str">
        <f t="shared" si="7"/>
        <v/>
      </c>
      <c r="C32" s="143"/>
      <c r="D32" s="42"/>
      <c r="E32" s="42"/>
      <c r="F32" s="42"/>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26"/>
      <c r="AT32" s="17"/>
      <c r="AU32" s="26"/>
      <c r="AV32" s="121"/>
      <c r="AW32" s="17"/>
      <c r="AX32" s="26"/>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27"/>
      <c r="CJ32" s="164"/>
      <c r="CK32" s="172" t="str">
        <f t="shared" si="8"/>
        <v/>
      </c>
      <c r="CL32" s="168"/>
      <c r="CM32" s="169"/>
      <c r="CN32" s="169"/>
      <c r="CO32" s="169"/>
      <c r="CP32" s="188"/>
      <c r="CQ32" s="168"/>
      <c r="CR32" s="169"/>
      <c r="CS32" s="169"/>
      <c r="CT32" s="185"/>
      <c r="CU32" s="119"/>
      <c r="CV32" s="125" t="str">
        <f t="shared" si="9"/>
        <v/>
      </c>
      <c r="CW32" s="125" t="str">
        <f t="shared" si="10"/>
        <v/>
      </c>
      <c r="CX32" s="125" t="str">
        <f t="shared" si="11"/>
        <v/>
      </c>
      <c r="CY32" s="125" t="str">
        <f t="shared" si="12"/>
        <v/>
      </c>
      <c r="CZ32" s="125" t="str">
        <f t="shared" si="13"/>
        <v/>
      </c>
      <c r="DA32" s="125" t="str">
        <f t="shared" si="14"/>
        <v/>
      </c>
      <c r="DB32" s="125" t="str">
        <f t="shared" si="15"/>
        <v/>
      </c>
      <c r="DC32" s="125" t="str">
        <f t="shared" si="16"/>
        <v/>
      </c>
      <c r="DD32" s="125" t="str">
        <f t="shared" si="17"/>
        <v/>
      </c>
      <c r="DE32" s="125" t="str">
        <f t="shared" si="18"/>
        <v/>
      </c>
      <c r="DF32" s="125" t="str">
        <f t="shared" si="19"/>
        <v/>
      </c>
      <c r="DG32" s="125" t="str">
        <f t="shared" si="20"/>
        <v/>
      </c>
      <c r="DH32" s="125" t="str">
        <f t="shared" si="21"/>
        <v/>
      </c>
      <c r="DI32" s="125" t="str">
        <f t="shared" si="22"/>
        <v/>
      </c>
      <c r="DJ32" s="125" t="str">
        <f t="shared" si="23"/>
        <v/>
      </c>
      <c r="DK32" s="125" t="str">
        <f t="shared" si="24"/>
        <v/>
      </c>
      <c r="DL32" s="125" t="str">
        <f t="shared" si="25"/>
        <v/>
      </c>
      <c r="DM32" s="125" t="str">
        <f t="shared" si="26"/>
        <v/>
      </c>
      <c r="DN32" s="125" t="str">
        <f t="shared" si="27"/>
        <v/>
      </c>
      <c r="DO32" s="125" t="str">
        <f t="shared" si="28"/>
        <v/>
      </c>
      <c r="DP32" s="125" t="str">
        <f t="shared" si="29"/>
        <v/>
      </c>
      <c r="DQ32" s="125" t="str">
        <f t="shared" si="30"/>
        <v/>
      </c>
      <c r="DR32" s="125" t="str">
        <f t="shared" si="31"/>
        <v/>
      </c>
      <c r="DS32" s="125" t="str">
        <f t="shared" si="32"/>
        <v/>
      </c>
      <c r="DT32" s="125" t="str">
        <f t="shared" si="33"/>
        <v/>
      </c>
      <c r="DU32" s="125" t="str">
        <f t="shared" si="34"/>
        <v/>
      </c>
      <c r="DV32" s="125" t="str">
        <f t="shared" si="35"/>
        <v/>
      </c>
      <c r="DW32" s="125" t="str">
        <f t="shared" si="36"/>
        <v/>
      </c>
      <c r="DX32" s="125" t="str">
        <f t="shared" si="37"/>
        <v/>
      </c>
      <c r="DY32" s="125" t="str">
        <f t="shared" si="38"/>
        <v/>
      </c>
      <c r="DZ32" s="125" t="str">
        <f t="shared" si="39"/>
        <v/>
      </c>
      <c r="EA32" s="125" t="str">
        <f t="shared" si="40"/>
        <v/>
      </c>
      <c r="EB32" s="125" t="str">
        <f t="shared" si="41"/>
        <v/>
      </c>
      <c r="EC32" s="125" t="str">
        <f t="shared" si="42"/>
        <v/>
      </c>
      <c r="ED32" s="125" t="str">
        <f t="shared" si="43"/>
        <v/>
      </c>
      <c r="EE32" s="125" t="str">
        <f t="shared" si="44"/>
        <v/>
      </c>
      <c r="EF32" s="125" t="str">
        <f t="shared" si="45"/>
        <v/>
      </c>
      <c r="EG32" s="125" t="str">
        <f t="shared" si="46"/>
        <v/>
      </c>
      <c r="EH32" s="125" t="str">
        <f t="shared" si="47"/>
        <v/>
      </c>
      <c r="EI32" s="125" t="str">
        <f t="shared" si="48"/>
        <v/>
      </c>
      <c r="EJ32" s="125" t="str">
        <f t="shared" si="49"/>
        <v/>
      </c>
      <c r="EK32" s="125" t="str">
        <f t="shared" si="50"/>
        <v/>
      </c>
      <c r="EL32" s="125" t="str">
        <f t="shared" si="51"/>
        <v/>
      </c>
      <c r="EM32" s="125" t="str">
        <f t="shared" si="52"/>
        <v/>
      </c>
      <c r="EN32" s="125" t="str">
        <f t="shared" si="53"/>
        <v/>
      </c>
      <c r="EO32" s="125" t="str">
        <f t="shared" si="97"/>
        <v/>
      </c>
      <c r="EP32" s="125" t="str">
        <f t="shared" si="97"/>
        <v/>
      </c>
      <c r="EQ32" s="125" t="str">
        <f t="shared" si="97"/>
        <v/>
      </c>
      <c r="ER32" s="125" t="str">
        <f t="shared" si="55"/>
        <v/>
      </c>
      <c r="ES32" s="125" t="str">
        <f t="shared" si="56"/>
        <v/>
      </c>
      <c r="ET32" s="125" t="str">
        <f t="shared" si="57"/>
        <v/>
      </c>
      <c r="EU32" s="125" t="str">
        <f t="shared" si="58"/>
        <v/>
      </c>
      <c r="EV32" s="125" t="str">
        <f t="shared" si="59"/>
        <v/>
      </c>
      <c r="EW32" s="125" t="str">
        <f t="shared" si="60"/>
        <v/>
      </c>
      <c r="EX32" s="125" t="str">
        <f t="shared" si="98"/>
        <v/>
      </c>
      <c r="EY32" s="125" t="str">
        <f t="shared" si="98"/>
        <v/>
      </c>
      <c r="EZ32" s="125" t="str">
        <f t="shared" si="98"/>
        <v/>
      </c>
      <c r="FA32" s="125" t="str">
        <f t="shared" si="98"/>
        <v/>
      </c>
      <c r="FB32" s="125" t="str">
        <f t="shared" si="62"/>
        <v/>
      </c>
      <c r="FC32" s="125" t="str">
        <f t="shared" si="63"/>
        <v/>
      </c>
      <c r="FD32" s="125" t="str">
        <f t="shared" si="99"/>
        <v/>
      </c>
      <c r="FE32" s="125" t="str">
        <f t="shared" si="99"/>
        <v/>
      </c>
      <c r="FF32" s="125" t="str">
        <f t="shared" si="99"/>
        <v/>
      </c>
      <c r="FG32" s="125" t="str">
        <f t="shared" si="99"/>
        <v/>
      </c>
      <c r="FH32" s="125" t="str">
        <f t="shared" si="99"/>
        <v/>
      </c>
      <c r="FI32" s="125" t="str">
        <f t="shared" si="65"/>
        <v/>
      </c>
      <c r="FJ32" s="125" t="str">
        <f t="shared" si="66"/>
        <v/>
      </c>
      <c r="FK32" s="125" t="str">
        <f t="shared" si="67"/>
        <v/>
      </c>
      <c r="FL32" s="125" t="str">
        <f t="shared" si="68"/>
        <v/>
      </c>
      <c r="FM32" s="125" t="str">
        <f t="shared" si="69"/>
        <v/>
      </c>
      <c r="FN32" s="125" t="str">
        <f t="shared" si="70"/>
        <v/>
      </c>
      <c r="FO32" s="125" t="str">
        <f t="shared" si="100"/>
        <v/>
      </c>
      <c r="FP32" s="125" t="str">
        <f t="shared" si="100"/>
        <v/>
      </c>
      <c r="FQ32" s="125" t="str">
        <f t="shared" si="100"/>
        <v/>
      </c>
      <c r="FR32" s="125" t="str">
        <f t="shared" si="100"/>
        <v/>
      </c>
      <c r="FS32" s="125" t="str">
        <f t="shared" si="100"/>
        <v/>
      </c>
      <c r="FT32" s="125" t="str">
        <f t="shared" si="72"/>
        <v/>
      </c>
      <c r="FU32" s="125" t="str">
        <f t="shared" si="73"/>
        <v/>
      </c>
      <c r="FV32" s="125" t="str">
        <f t="shared" si="74"/>
        <v/>
      </c>
      <c r="FW32" s="125" t="str">
        <f t="shared" si="75"/>
        <v/>
      </c>
      <c r="FX32" s="125" t="str">
        <f t="shared" si="76"/>
        <v/>
      </c>
      <c r="FY32" s="125" t="str">
        <f t="shared" si="77"/>
        <v/>
      </c>
      <c r="FZ32" s="125" t="str">
        <f t="shared" si="78"/>
        <v/>
      </c>
      <c r="GA32" s="125" t="str">
        <f t="shared" si="79"/>
        <v/>
      </c>
      <c r="GB32" s="129" t="str">
        <f t="shared" si="80"/>
        <v/>
      </c>
      <c r="GC32" s="10"/>
      <c r="GD32" s="173" t="str">
        <f t="shared" si="81"/>
        <v/>
      </c>
      <c r="GE32" s="173" t="str">
        <f t="shared" si="82"/>
        <v/>
      </c>
      <c r="GF32" s="173" t="str">
        <f t="shared" si="93"/>
        <v/>
      </c>
      <c r="GG32" s="173" t="str">
        <f t="shared" si="83"/>
        <v/>
      </c>
      <c r="GH32" s="183" t="str">
        <f t="shared" si="84"/>
        <v/>
      </c>
      <c r="GI32" s="182" t="str">
        <f t="shared" si="85"/>
        <v/>
      </c>
      <c r="GJ32" s="173" t="str">
        <f t="shared" si="86"/>
        <v/>
      </c>
      <c r="GK32" s="173" t="str">
        <f t="shared" si="87"/>
        <v/>
      </c>
      <c r="GL32" s="173" t="str">
        <f t="shared" si="94"/>
        <v/>
      </c>
      <c r="GM32" s="10"/>
      <c r="GN32" s="10"/>
      <c r="GO32" s="10"/>
      <c r="GP32" s="10"/>
      <c r="GS32" s="12"/>
      <c r="GT32" s="12"/>
      <c r="GU32" s="12">
        <f t="shared" si="88"/>
        <v>0</v>
      </c>
      <c r="GV32" s="30" t="str">
        <f>IF(EJ32="ok",CHOOSE(AQ32,'Product Group Codes'!$B$4,'Product Group Codes'!$B$14,'Product Group Codes'!$B$24,'Product Group Codes'!$B$34,'Product Group Codes'!$B$39,'Product Group Codes'!$B$44,'Product Group Codes'!$B$47),"")</f>
        <v/>
      </c>
      <c r="GX32" s="156" t="b">
        <f t="shared" si="89"/>
        <v>1</v>
      </c>
      <c r="GY32" s="156" t="b">
        <f t="shared" si="90"/>
        <v>0</v>
      </c>
      <c r="GZ32" s="156" t="b">
        <f t="shared" si="91"/>
        <v>0</v>
      </c>
      <c r="HB32" s="156" t="b">
        <f t="shared" si="92"/>
        <v>0</v>
      </c>
      <c r="HD32" s="13" t="s">
        <v>3</v>
      </c>
    </row>
    <row r="33" spans="1:212" s="11" customFormat="1" ht="25.5">
      <c r="A33" s="28">
        <v>23</v>
      </c>
      <c r="B33" s="29" t="str">
        <f t="shared" si="7"/>
        <v/>
      </c>
      <c r="C33" s="143"/>
      <c r="D33" s="42"/>
      <c r="E33" s="42"/>
      <c r="F33" s="42"/>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26"/>
      <c r="AT33" s="17"/>
      <c r="AU33" s="26"/>
      <c r="AV33" s="121"/>
      <c r="AW33" s="17"/>
      <c r="AX33" s="26"/>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27"/>
      <c r="CJ33" s="164"/>
      <c r="CK33" s="172" t="str">
        <f t="shared" si="8"/>
        <v/>
      </c>
      <c r="CL33" s="168"/>
      <c r="CM33" s="169"/>
      <c r="CN33" s="169"/>
      <c r="CO33" s="169"/>
      <c r="CP33" s="188"/>
      <c r="CQ33" s="168"/>
      <c r="CR33" s="169"/>
      <c r="CS33" s="169"/>
      <c r="CT33" s="185"/>
      <c r="CU33" s="119"/>
      <c r="CV33" s="125" t="str">
        <f t="shared" si="9"/>
        <v/>
      </c>
      <c r="CW33" s="125" t="str">
        <f t="shared" si="10"/>
        <v/>
      </c>
      <c r="CX33" s="125" t="str">
        <f t="shared" si="11"/>
        <v/>
      </c>
      <c r="CY33" s="125" t="str">
        <f t="shared" si="12"/>
        <v/>
      </c>
      <c r="CZ33" s="125" t="str">
        <f t="shared" si="13"/>
        <v/>
      </c>
      <c r="DA33" s="125" t="str">
        <f t="shared" si="14"/>
        <v/>
      </c>
      <c r="DB33" s="125" t="str">
        <f t="shared" si="15"/>
        <v/>
      </c>
      <c r="DC33" s="125" t="str">
        <f t="shared" si="16"/>
        <v/>
      </c>
      <c r="DD33" s="125" t="str">
        <f t="shared" si="17"/>
        <v/>
      </c>
      <c r="DE33" s="125" t="str">
        <f t="shared" si="18"/>
        <v/>
      </c>
      <c r="DF33" s="125" t="str">
        <f t="shared" si="19"/>
        <v/>
      </c>
      <c r="DG33" s="125" t="str">
        <f t="shared" si="20"/>
        <v/>
      </c>
      <c r="DH33" s="125" t="str">
        <f t="shared" si="21"/>
        <v/>
      </c>
      <c r="DI33" s="125" t="str">
        <f t="shared" si="22"/>
        <v/>
      </c>
      <c r="DJ33" s="125" t="str">
        <f t="shared" si="23"/>
        <v/>
      </c>
      <c r="DK33" s="125" t="str">
        <f t="shared" si="24"/>
        <v/>
      </c>
      <c r="DL33" s="125" t="str">
        <f t="shared" si="25"/>
        <v/>
      </c>
      <c r="DM33" s="125" t="str">
        <f t="shared" si="26"/>
        <v/>
      </c>
      <c r="DN33" s="125" t="str">
        <f t="shared" si="27"/>
        <v/>
      </c>
      <c r="DO33" s="125" t="str">
        <f t="shared" si="28"/>
        <v/>
      </c>
      <c r="DP33" s="125" t="str">
        <f t="shared" si="29"/>
        <v/>
      </c>
      <c r="DQ33" s="125" t="str">
        <f t="shared" si="30"/>
        <v/>
      </c>
      <c r="DR33" s="125" t="str">
        <f t="shared" si="31"/>
        <v/>
      </c>
      <c r="DS33" s="125" t="str">
        <f t="shared" si="32"/>
        <v/>
      </c>
      <c r="DT33" s="125" t="str">
        <f t="shared" si="33"/>
        <v/>
      </c>
      <c r="DU33" s="125" t="str">
        <f t="shared" si="34"/>
        <v/>
      </c>
      <c r="DV33" s="125" t="str">
        <f t="shared" si="35"/>
        <v/>
      </c>
      <c r="DW33" s="125" t="str">
        <f t="shared" si="36"/>
        <v/>
      </c>
      <c r="DX33" s="125" t="str">
        <f t="shared" si="37"/>
        <v/>
      </c>
      <c r="DY33" s="125" t="str">
        <f t="shared" si="38"/>
        <v/>
      </c>
      <c r="DZ33" s="125" t="str">
        <f t="shared" si="39"/>
        <v/>
      </c>
      <c r="EA33" s="125" t="str">
        <f t="shared" si="40"/>
        <v/>
      </c>
      <c r="EB33" s="125" t="str">
        <f t="shared" si="41"/>
        <v/>
      </c>
      <c r="EC33" s="125" t="str">
        <f t="shared" si="42"/>
        <v/>
      </c>
      <c r="ED33" s="125" t="str">
        <f t="shared" si="43"/>
        <v/>
      </c>
      <c r="EE33" s="125" t="str">
        <f t="shared" si="44"/>
        <v/>
      </c>
      <c r="EF33" s="125" t="str">
        <f t="shared" si="45"/>
        <v/>
      </c>
      <c r="EG33" s="125" t="str">
        <f t="shared" si="46"/>
        <v/>
      </c>
      <c r="EH33" s="125" t="str">
        <f t="shared" si="47"/>
        <v/>
      </c>
      <c r="EI33" s="125" t="str">
        <f t="shared" si="48"/>
        <v/>
      </c>
      <c r="EJ33" s="125" t="str">
        <f t="shared" si="49"/>
        <v/>
      </c>
      <c r="EK33" s="125" t="str">
        <f t="shared" si="50"/>
        <v/>
      </c>
      <c r="EL33" s="125" t="str">
        <f t="shared" si="51"/>
        <v/>
      </c>
      <c r="EM33" s="125" t="str">
        <f t="shared" si="52"/>
        <v/>
      </c>
      <c r="EN33" s="125" t="str">
        <f t="shared" si="53"/>
        <v/>
      </c>
      <c r="EO33" s="125" t="str">
        <f t="shared" si="97"/>
        <v/>
      </c>
      <c r="EP33" s="125" t="str">
        <f t="shared" si="97"/>
        <v/>
      </c>
      <c r="EQ33" s="125" t="str">
        <f t="shared" si="97"/>
        <v/>
      </c>
      <c r="ER33" s="125" t="str">
        <f t="shared" si="55"/>
        <v/>
      </c>
      <c r="ES33" s="125" t="str">
        <f t="shared" si="56"/>
        <v/>
      </c>
      <c r="ET33" s="125" t="str">
        <f t="shared" si="57"/>
        <v/>
      </c>
      <c r="EU33" s="125" t="str">
        <f t="shared" si="58"/>
        <v/>
      </c>
      <c r="EV33" s="125" t="str">
        <f t="shared" si="59"/>
        <v/>
      </c>
      <c r="EW33" s="125" t="str">
        <f t="shared" si="60"/>
        <v/>
      </c>
      <c r="EX33" s="125" t="str">
        <f t="shared" si="98"/>
        <v/>
      </c>
      <c r="EY33" s="125" t="str">
        <f t="shared" si="98"/>
        <v/>
      </c>
      <c r="EZ33" s="125" t="str">
        <f t="shared" si="98"/>
        <v/>
      </c>
      <c r="FA33" s="125" t="str">
        <f t="shared" si="98"/>
        <v/>
      </c>
      <c r="FB33" s="125" t="str">
        <f t="shared" si="62"/>
        <v/>
      </c>
      <c r="FC33" s="125" t="str">
        <f t="shared" si="63"/>
        <v/>
      </c>
      <c r="FD33" s="125" t="str">
        <f t="shared" si="99"/>
        <v/>
      </c>
      <c r="FE33" s="125" t="str">
        <f t="shared" si="99"/>
        <v/>
      </c>
      <c r="FF33" s="125" t="str">
        <f t="shared" si="99"/>
        <v/>
      </c>
      <c r="FG33" s="125" t="str">
        <f t="shared" si="99"/>
        <v/>
      </c>
      <c r="FH33" s="125" t="str">
        <f t="shared" si="99"/>
        <v/>
      </c>
      <c r="FI33" s="125" t="str">
        <f t="shared" si="65"/>
        <v/>
      </c>
      <c r="FJ33" s="125" t="str">
        <f t="shared" si="66"/>
        <v/>
      </c>
      <c r="FK33" s="125" t="str">
        <f t="shared" si="67"/>
        <v/>
      </c>
      <c r="FL33" s="125" t="str">
        <f t="shared" si="68"/>
        <v/>
      </c>
      <c r="FM33" s="125" t="str">
        <f t="shared" si="69"/>
        <v/>
      </c>
      <c r="FN33" s="125" t="str">
        <f t="shared" si="70"/>
        <v/>
      </c>
      <c r="FO33" s="125" t="str">
        <f t="shared" si="100"/>
        <v/>
      </c>
      <c r="FP33" s="125" t="str">
        <f t="shared" si="100"/>
        <v/>
      </c>
      <c r="FQ33" s="125" t="str">
        <f t="shared" si="100"/>
        <v/>
      </c>
      <c r="FR33" s="125" t="str">
        <f t="shared" si="100"/>
        <v/>
      </c>
      <c r="FS33" s="125" t="str">
        <f t="shared" si="100"/>
        <v/>
      </c>
      <c r="FT33" s="125" t="str">
        <f t="shared" si="72"/>
        <v/>
      </c>
      <c r="FU33" s="125" t="str">
        <f t="shared" si="73"/>
        <v/>
      </c>
      <c r="FV33" s="125" t="str">
        <f t="shared" si="74"/>
        <v/>
      </c>
      <c r="FW33" s="125" t="str">
        <f t="shared" si="75"/>
        <v/>
      </c>
      <c r="FX33" s="125" t="str">
        <f t="shared" si="76"/>
        <v/>
      </c>
      <c r="FY33" s="125" t="str">
        <f t="shared" si="77"/>
        <v/>
      </c>
      <c r="FZ33" s="125" t="str">
        <f t="shared" si="78"/>
        <v/>
      </c>
      <c r="GA33" s="125" t="str">
        <f t="shared" si="79"/>
        <v/>
      </c>
      <c r="GB33" s="129" t="str">
        <f t="shared" si="80"/>
        <v/>
      </c>
      <c r="GC33" s="10"/>
      <c r="GD33" s="173" t="str">
        <f t="shared" si="81"/>
        <v/>
      </c>
      <c r="GE33" s="173" t="str">
        <f t="shared" si="82"/>
        <v/>
      </c>
      <c r="GF33" s="173" t="str">
        <f t="shared" si="93"/>
        <v/>
      </c>
      <c r="GG33" s="173" t="str">
        <f t="shared" si="83"/>
        <v/>
      </c>
      <c r="GH33" s="183" t="str">
        <f t="shared" si="84"/>
        <v/>
      </c>
      <c r="GI33" s="182" t="str">
        <f t="shared" si="85"/>
        <v/>
      </c>
      <c r="GJ33" s="173" t="str">
        <f t="shared" si="86"/>
        <v/>
      </c>
      <c r="GK33" s="173" t="str">
        <f t="shared" si="87"/>
        <v/>
      </c>
      <c r="GL33" s="173" t="str">
        <f t="shared" si="94"/>
        <v/>
      </c>
      <c r="GM33" s="10"/>
      <c r="GN33" s="10"/>
      <c r="GO33" s="10"/>
      <c r="GP33" s="10"/>
      <c r="GS33" s="12"/>
      <c r="GT33" s="12"/>
      <c r="GU33" s="12">
        <f t="shared" si="88"/>
        <v>0</v>
      </c>
      <c r="GV33" s="30" t="str">
        <f>IF(EJ33="ok",CHOOSE(AQ33,'Product Group Codes'!$B$4,'Product Group Codes'!$B$14,'Product Group Codes'!$B$24,'Product Group Codes'!$B$34,'Product Group Codes'!$B$39,'Product Group Codes'!$B$44,'Product Group Codes'!$B$47),"")</f>
        <v/>
      </c>
      <c r="GX33" s="156" t="b">
        <f t="shared" si="89"/>
        <v>1</v>
      </c>
      <c r="GY33" s="156" t="b">
        <f t="shared" si="90"/>
        <v>0</v>
      </c>
      <c r="GZ33" s="156" t="b">
        <f t="shared" si="91"/>
        <v>0</v>
      </c>
      <c r="HB33" s="156" t="b">
        <f t="shared" si="92"/>
        <v>0</v>
      </c>
      <c r="HD33" s="13" t="s">
        <v>3</v>
      </c>
    </row>
    <row r="34" spans="1:212" s="11" customFormat="1" ht="25.5">
      <c r="A34" s="28">
        <v>24</v>
      </c>
      <c r="B34" s="29" t="str">
        <f t="shared" si="7"/>
        <v/>
      </c>
      <c r="C34" s="143"/>
      <c r="D34" s="42"/>
      <c r="E34" s="42"/>
      <c r="F34" s="42"/>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26"/>
      <c r="AT34" s="17"/>
      <c r="AU34" s="26"/>
      <c r="AV34" s="121"/>
      <c r="AW34" s="17"/>
      <c r="AX34" s="26"/>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27"/>
      <c r="CJ34" s="164"/>
      <c r="CK34" s="172" t="str">
        <f t="shared" si="8"/>
        <v/>
      </c>
      <c r="CL34" s="168"/>
      <c r="CM34" s="169"/>
      <c r="CN34" s="169"/>
      <c r="CO34" s="169"/>
      <c r="CP34" s="188"/>
      <c r="CQ34" s="168"/>
      <c r="CR34" s="169"/>
      <c r="CS34" s="169"/>
      <c r="CT34" s="185"/>
      <c r="CU34" s="119"/>
      <c r="CV34" s="125" t="str">
        <f t="shared" si="9"/>
        <v/>
      </c>
      <c r="CW34" s="125" t="str">
        <f t="shared" si="10"/>
        <v/>
      </c>
      <c r="CX34" s="125" t="str">
        <f t="shared" si="11"/>
        <v/>
      </c>
      <c r="CY34" s="125" t="str">
        <f t="shared" si="12"/>
        <v/>
      </c>
      <c r="CZ34" s="125" t="str">
        <f t="shared" si="13"/>
        <v/>
      </c>
      <c r="DA34" s="125" t="str">
        <f t="shared" si="14"/>
        <v/>
      </c>
      <c r="DB34" s="125" t="str">
        <f t="shared" si="15"/>
        <v/>
      </c>
      <c r="DC34" s="125" t="str">
        <f t="shared" si="16"/>
        <v/>
      </c>
      <c r="DD34" s="125" t="str">
        <f t="shared" si="17"/>
        <v/>
      </c>
      <c r="DE34" s="125" t="str">
        <f t="shared" si="18"/>
        <v/>
      </c>
      <c r="DF34" s="125" t="str">
        <f t="shared" si="19"/>
        <v/>
      </c>
      <c r="DG34" s="125" t="str">
        <f t="shared" si="20"/>
        <v/>
      </c>
      <c r="DH34" s="125" t="str">
        <f t="shared" si="21"/>
        <v/>
      </c>
      <c r="DI34" s="125" t="str">
        <f t="shared" si="22"/>
        <v/>
      </c>
      <c r="DJ34" s="125" t="str">
        <f t="shared" si="23"/>
        <v/>
      </c>
      <c r="DK34" s="125" t="str">
        <f t="shared" si="24"/>
        <v/>
      </c>
      <c r="DL34" s="125" t="str">
        <f t="shared" si="25"/>
        <v/>
      </c>
      <c r="DM34" s="125" t="str">
        <f t="shared" si="26"/>
        <v/>
      </c>
      <c r="DN34" s="125" t="str">
        <f t="shared" si="27"/>
        <v/>
      </c>
      <c r="DO34" s="125" t="str">
        <f t="shared" si="28"/>
        <v/>
      </c>
      <c r="DP34" s="125" t="str">
        <f t="shared" si="29"/>
        <v/>
      </c>
      <c r="DQ34" s="125" t="str">
        <f t="shared" si="30"/>
        <v/>
      </c>
      <c r="DR34" s="125" t="str">
        <f t="shared" si="31"/>
        <v/>
      </c>
      <c r="DS34" s="125" t="str">
        <f t="shared" si="32"/>
        <v/>
      </c>
      <c r="DT34" s="125" t="str">
        <f t="shared" si="33"/>
        <v/>
      </c>
      <c r="DU34" s="125" t="str">
        <f t="shared" si="34"/>
        <v/>
      </c>
      <c r="DV34" s="125" t="str">
        <f t="shared" si="35"/>
        <v/>
      </c>
      <c r="DW34" s="125" t="str">
        <f t="shared" si="36"/>
        <v/>
      </c>
      <c r="DX34" s="125" t="str">
        <f t="shared" si="37"/>
        <v/>
      </c>
      <c r="DY34" s="125" t="str">
        <f t="shared" si="38"/>
        <v/>
      </c>
      <c r="DZ34" s="125" t="str">
        <f t="shared" si="39"/>
        <v/>
      </c>
      <c r="EA34" s="125" t="str">
        <f t="shared" si="40"/>
        <v/>
      </c>
      <c r="EB34" s="125" t="str">
        <f t="shared" si="41"/>
        <v/>
      </c>
      <c r="EC34" s="125" t="str">
        <f t="shared" si="42"/>
        <v/>
      </c>
      <c r="ED34" s="125" t="str">
        <f t="shared" si="43"/>
        <v/>
      </c>
      <c r="EE34" s="125" t="str">
        <f t="shared" si="44"/>
        <v/>
      </c>
      <c r="EF34" s="125" t="str">
        <f t="shared" si="45"/>
        <v/>
      </c>
      <c r="EG34" s="125" t="str">
        <f t="shared" si="46"/>
        <v/>
      </c>
      <c r="EH34" s="125" t="str">
        <f t="shared" si="47"/>
        <v/>
      </c>
      <c r="EI34" s="125" t="str">
        <f t="shared" si="48"/>
        <v/>
      </c>
      <c r="EJ34" s="125" t="str">
        <f t="shared" si="49"/>
        <v/>
      </c>
      <c r="EK34" s="125" t="str">
        <f t="shared" si="50"/>
        <v/>
      </c>
      <c r="EL34" s="125" t="str">
        <f t="shared" si="51"/>
        <v/>
      </c>
      <c r="EM34" s="125" t="str">
        <f t="shared" si="52"/>
        <v/>
      </c>
      <c r="EN34" s="125" t="str">
        <f t="shared" si="53"/>
        <v/>
      </c>
      <c r="EO34" s="125" t="str">
        <f t="shared" si="97"/>
        <v/>
      </c>
      <c r="EP34" s="125" t="str">
        <f t="shared" si="97"/>
        <v/>
      </c>
      <c r="EQ34" s="125" t="str">
        <f t="shared" si="97"/>
        <v/>
      </c>
      <c r="ER34" s="125" t="str">
        <f t="shared" si="55"/>
        <v/>
      </c>
      <c r="ES34" s="125" t="str">
        <f t="shared" si="56"/>
        <v/>
      </c>
      <c r="ET34" s="125" t="str">
        <f t="shared" si="57"/>
        <v/>
      </c>
      <c r="EU34" s="125" t="str">
        <f t="shared" si="58"/>
        <v/>
      </c>
      <c r="EV34" s="125" t="str">
        <f t="shared" si="59"/>
        <v/>
      </c>
      <c r="EW34" s="125" t="str">
        <f t="shared" si="60"/>
        <v/>
      </c>
      <c r="EX34" s="125" t="str">
        <f t="shared" si="98"/>
        <v/>
      </c>
      <c r="EY34" s="125" t="str">
        <f t="shared" si="98"/>
        <v/>
      </c>
      <c r="EZ34" s="125" t="str">
        <f t="shared" si="98"/>
        <v/>
      </c>
      <c r="FA34" s="125" t="str">
        <f t="shared" si="98"/>
        <v/>
      </c>
      <c r="FB34" s="125" t="str">
        <f t="shared" si="62"/>
        <v/>
      </c>
      <c r="FC34" s="125" t="str">
        <f t="shared" si="63"/>
        <v/>
      </c>
      <c r="FD34" s="125" t="str">
        <f t="shared" si="99"/>
        <v/>
      </c>
      <c r="FE34" s="125" t="str">
        <f t="shared" si="99"/>
        <v/>
      </c>
      <c r="FF34" s="125" t="str">
        <f t="shared" si="99"/>
        <v/>
      </c>
      <c r="FG34" s="125" t="str">
        <f t="shared" si="99"/>
        <v/>
      </c>
      <c r="FH34" s="125" t="str">
        <f t="shared" si="99"/>
        <v/>
      </c>
      <c r="FI34" s="125" t="str">
        <f t="shared" si="65"/>
        <v/>
      </c>
      <c r="FJ34" s="125" t="str">
        <f t="shared" si="66"/>
        <v/>
      </c>
      <c r="FK34" s="125" t="str">
        <f t="shared" si="67"/>
        <v/>
      </c>
      <c r="FL34" s="125" t="str">
        <f t="shared" si="68"/>
        <v/>
      </c>
      <c r="FM34" s="125" t="str">
        <f t="shared" si="69"/>
        <v/>
      </c>
      <c r="FN34" s="125" t="str">
        <f t="shared" si="70"/>
        <v/>
      </c>
      <c r="FO34" s="125" t="str">
        <f t="shared" si="100"/>
        <v/>
      </c>
      <c r="FP34" s="125" t="str">
        <f t="shared" si="100"/>
        <v/>
      </c>
      <c r="FQ34" s="125" t="str">
        <f t="shared" si="100"/>
        <v/>
      </c>
      <c r="FR34" s="125" t="str">
        <f t="shared" si="100"/>
        <v/>
      </c>
      <c r="FS34" s="125" t="str">
        <f t="shared" si="100"/>
        <v/>
      </c>
      <c r="FT34" s="125" t="str">
        <f t="shared" si="72"/>
        <v/>
      </c>
      <c r="FU34" s="125" t="str">
        <f t="shared" si="73"/>
        <v/>
      </c>
      <c r="FV34" s="125" t="str">
        <f t="shared" si="74"/>
        <v/>
      </c>
      <c r="FW34" s="125" t="str">
        <f t="shared" si="75"/>
        <v/>
      </c>
      <c r="FX34" s="125" t="str">
        <f t="shared" si="76"/>
        <v/>
      </c>
      <c r="FY34" s="125" t="str">
        <f t="shared" si="77"/>
        <v/>
      </c>
      <c r="FZ34" s="125" t="str">
        <f t="shared" si="78"/>
        <v/>
      </c>
      <c r="GA34" s="125" t="str">
        <f t="shared" si="79"/>
        <v/>
      </c>
      <c r="GB34" s="129" t="str">
        <f t="shared" si="80"/>
        <v/>
      </c>
      <c r="GC34" s="10"/>
      <c r="GD34" s="173" t="str">
        <f t="shared" si="81"/>
        <v/>
      </c>
      <c r="GE34" s="173" t="str">
        <f t="shared" si="82"/>
        <v/>
      </c>
      <c r="GF34" s="173" t="str">
        <f t="shared" si="93"/>
        <v/>
      </c>
      <c r="GG34" s="173" t="str">
        <f t="shared" si="83"/>
        <v/>
      </c>
      <c r="GH34" s="183" t="str">
        <f t="shared" si="84"/>
        <v/>
      </c>
      <c r="GI34" s="182" t="str">
        <f t="shared" si="85"/>
        <v/>
      </c>
      <c r="GJ34" s="173" t="str">
        <f t="shared" si="86"/>
        <v/>
      </c>
      <c r="GK34" s="173" t="str">
        <f t="shared" si="87"/>
        <v/>
      </c>
      <c r="GL34" s="173" t="str">
        <f t="shared" si="94"/>
        <v/>
      </c>
      <c r="GM34" s="10"/>
      <c r="GN34" s="10"/>
      <c r="GO34" s="10"/>
      <c r="GP34" s="10"/>
      <c r="GS34" s="12"/>
      <c r="GT34" s="12"/>
      <c r="GU34" s="12">
        <f t="shared" si="88"/>
        <v>0</v>
      </c>
      <c r="GV34" s="30" t="str">
        <f>IF(EJ34="ok",CHOOSE(AQ34,'Product Group Codes'!$B$4,'Product Group Codes'!$B$14,'Product Group Codes'!$B$24,'Product Group Codes'!$B$34,'Product Group Codes'!$B$39,'Product Group Codes'!$B$44,'Product Group Codes'!$B$47),"")</f>
        <v/>
      </c>
      <c r="GX34" s="156" t="b">
        <f t="shared" si="89"/>
        <v>1</v>
      </c>
      <c r="GY34" s="156" t="b">
        <f t="shared" si="90"/>
        <v>0</v>
      </c>
      <c r="GZ34" s="156" t="b">
        <f t="shared" si="91"/>
        <v>0</v>
      </c>
      <c r="HB34" s="156" t="b">
        <f t="shared" si="92"/>
        <v>0</v>
      </c>
      <c r="HD34" s="13" t="s">
        <v>3</v>
      </c>
    </row>
    <row r="35" spans="1:212" s="11" customFormat="1" ht="25.5">
      <c r="A35" s="28">
        <v>25</v>
      </c>
      <c r="B35" s="29" t="str">
        <f t="shared" si="7"/>
        <v/>
      </c>
      <c r="C35" s="143"/>
      <c r="D35" s="42"/>
      <c r="E35" s="42"/>
      <c r="F35" s="42"/>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26"/>
      <c r="AT35" s="17"/>
      <c r="AU35" s="26"/>
      <c r="AV35" s="121"/>
      <c r="AW35" s="17"/>
      <c r="AX35" s="26"/>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27"/>
      <c r="CJ35" s="164"/>
      <c r="CK35" s="172" t="str">
        <f t="shared" si="8"/>
        <v/>
      </c>
      <c r="CL35" s="168"/>
      <c r="CM35" s="169"/>
      <c r="CN35" s="169"/>
      <c r="CO35" s="169"/>
      <c r="CP35" s="188"/>
      <c r="CQ35" s="168"/>
      <c r="CR35" s="169"/>
      <c r="CS35" s="169"/>
      <c r="CT35" s="185"/>
      <c r="CU35" s="119"/>
      <c r="CV35" s="125" t="str">
        <f t="shared" si="9"/>
        <v/>
      </c>
      <c r="CW35" s="125" t="str">
        <f t="shared" si="10"/>
        <v/>
      </c>
      <c r="CX35" s="125" t="str">
        <f t="shared" si="11"/>
        <v/>
      </c>
      <c r="CY35" s="125" t="str">
        <f t="shared" si="12"/>
        <v/>
      </c>
      <c r="CZ35" s="125" t="str">
        <f t="shared" si="13"/>
        <v/>
      </c>
      <c r="DA35" s="125" t="str">
        <f t="shared" si="14"/>
        <v/>
      </c>
      <c r="DB35" s="125" t="str">
        <f t="shared" si="15"/>
        <v/>
      </c>
      <c r="DC35" s="125" t="str">
        <f t="shared" si="16"/>
        <v/>
      </c>
      <c r="DD35" s="125" t="str">
        <f t="shared" si="17"/>
        <v/>
      </c>
      <c r="DE35" s="125" t="str">
        <f t="shared" si="18"/>
        <v/>
      </c>
      <c r="DF35" s="125" t="str">
        <f t="shared" si="19"/>
        <v/>
      </c>
      <c r="DG35" s="125" t="str">
        <f t="shared" si="20"/>
        <v/>
      </c>
      <c r="DH35" s="125" t="str">
        <f t="shared" si="21"/>
        <v/>
      </c>
      <c r="DI35" s="125" t="str">
        <f t="shared" si="22"/>
        <v/>
      </c>
      <c r="DJ35" s="125" t="str">
        <f t="shared" si="23"/>
        <v/>
      </c>
      <c r="DK35" s="125" t="str">
        <f t="shared" si="24"/>
        <v/>
      </c>
      <c r="DL35" s="125" t="str">
        <f t="shared" si="25"/>
        <v/>
      </c>
      <c r="DM35" s="125" t="str">
        <f t="shared" si="26"/>
        <v/>
      </c>
      <c r="DN35" s="125" t="str">
        <f t="shared" si="27"/>
        <v/>
      </c>
      <c r="DO35" s="125" t="str">
        <f t="shared" si="28"/>
        <v/>
      </c>
      <c r="DP35" s="125" t="str">
        <f t="shared" si="29"/>
        <v/>
      </c>
      <c r="DQ35" s="125" t="str">
        <f t="shared" si="30"/>
        <v/>
      </c>
      <c r="DR35" s="125" t="str">
        <f t="shared" si="31"/>
        <v/>
      </c>
      <c r="DS35" s="125" t="str">
        <f t="shared" si="32"/>
        <v/>
      </c>
      <c r="DT35" s="125" t="str">
        <f t="shared" si="33"/>
        <v/>
      </c>
      <c r="DU35" s="125" t="str">
        <f t="shared" si="34"/>
        <v/>
      </c>
      <c r="DV35" s="125" t="str">
        <f t="shared" si="35"/>
        <v/>
      </c>
      <c r="DW35" s="125" t="str">
        <f t="shared" si="36"/>
        <v/>
      </c>
      <c r="DX35" s="125" t="str">
        <f t="shared" si="37"/>
        <v/>
      </c>
      <c r="DY35" s="125" t="str">
        <f t="shared" si="38"/>
        <v/>
      </c>
      <c r="DZ35" s="125" t="str">
        <f t="shared" si="39"/>
        <v/>
      </c>
      <c r="EA35" s="125" t="str">
        <f t="shared" si="40"/>
        <v/>
      </c>
      <c r="EB35" s="125" t="str">
        <f t="shared" si="41"/>
        <v/>
      </c>
      <c r="EC35" s="125" t="str">
        <f t="shared" si="42"/>
        <v/>
      </c>
      <c r="ED35" s="125" t="str">
        <f t="shared" si="43"/>
        <v/>
      </c>
      <c r="EE35" s="125" t="str">
        <f t="shared" si="44"/>
        <v/>
      </c>
      <c r="EF35" s="125" t="str">
        <f t="shared" si="45"/>
        <v/>
      </c>
      <c r="EG35" s="125" t="str">
        <f t="shared" si="46"/>
        <v/>
      </c>
      <c r="EH35" s="125" t="str">
        <f t="shared" si="47"/>
        <v/>
      </c>
      <c r="EI35" s="125" t="str">
        <f t="shared" si="48"/>
        <v/>
      </c>
      <c r="EJ35" s="125" t="str">
        <f t="shared" si="49"/>
        <v/>
      </c>
      <c r="EK35" s="125" t="str">
        <f t="shared" si="50"/>
        <v/>
      </c>
      <c r="EL35" s="125" t="str">
        <f t="shared" si="51"/>
        <v/>
      </c>
      <c r="EM35" s="125" t="str">
        <f t="shared" si="52"/>
        <v/>
      </c>
      <c r="EN35" s="125" t="str">
        <f t="shared" si="53"/>
        <v/>
      </c>
      <c r="EO35" s="125" t="str">
        <f t="shared" si="97"/>
        <v/>
      </c>
      <c r="EP35" s="125" t="str">
        <f t="shared" si="97"/>
        <v/>
      </c>
      <c r="EQ35" s="125" t="str">
        <f t="shared" si="97"/>
        <v/>
      </c>
      <c r="ER35" s="125" t="str">
        <f t="shared" si="55"/>
        <v/>
      </c>
      <c r="ES35" s="125" t="str">
        <f t="shared" si="56"/>
        <v/>
      </c>
      <c r="ET35" s="125" t="str">
        <f t="shared" si="57"/>
        <v/>
      </c>
      <c r="EU35" s="125" t="str">
        <f t="shared" si="58"/>
        <v/>
      </c>
      <c r="EV35" s="125" t="str">
        <f t="shared" si="59"/>
        <v/>
      </c>
      <c r="EW35" s="125" t="str">
        <f t="shared" si="60"/>
        <v/>
      </c>
      <c r="EX35" s="125" t="str">
        <f t="shared" si="98"/>
        <v/>
      </c>
      <c r="EY35" s="125" t="str">
        <f t="shared" si="98"/>
        <v/>
      </c>
      <c r="EZ35" s="125" t="str">
        <f t="shared" si="98"/>
        <v/>
      </c>
      <c r="FA35" s="125" t="str">
        <f t="shared" si="98"/>
        <v/>
      </c>
      <c r="FB35" s="125" t="str">
        <f t="shared" si="62"/>
        <v/>
      </c>
      <c r="FC35" s="125" t="str">
        <f t="shared" si="63"/>
        <v/>
      </c>
      <c r="FD35" s="125" t="str">
        <f t="shared" si="99"/>
        <v/>
      </c>
      <c r="FE35" s="125" t="str">
        <f t="shared" si="99"/>
        <v/>
      </c>
      <c r="FF35" s="125" t="str">
        <f t="shared" si="99"/>
        <v/>
      </c>
      <c r="FG35" s="125" t="str">
        <f t="shared" si="99"/>
        <v/>
      </c>
      <c r="FH35" s="125" t="str">
        <f t="shared" si="99"/>
        <v/>
      </c>
      <c r="FI35" s="125" t="str">
        <f t="shared" si="65"/>
        <v/>
      </c>
      <c r="FJ35" s="125" t="str">
        <f t="shared" si="66"/>
        <v/>
      </c>
      <c r="FK35" s="125" t="str">
        <f t="shared" si="67"/>
        <v/>
      </c>
      <c r="FL35" s="125" t="str">
        <f t="shared" si="68"/>
        <v/>
      </c>
      <c r="FM35" s="125" t="str">
        <f t="shared" si="69"/>
        <v/>
      </c>
      <c r="FN35" s="125" t="str">
        <f t="shared" si="70"/>
        <v/>
      </c>
      <c r="FO35" s="125" t="str">
        <f t="shared" si="100"/>
        <v/>
      </c>
      <c r="FP35" s="125" t="str">
        <f t="shared" si="100"/>
        <v/>
      </c>
      <c r="FQ35" s="125" t="str">
        <f t="shared" si="100"/>
        <v/>
      </c>
      <c r="FR35" s="125" t="str">
        <f t="shared" si="100"/>
        <v/>
      </c>
      <c r="FS35" s="125" t="str">
        <f t="shared" si="100"/>
        <v/>
      </c>
      <c r="FT35" s="125" t="str">
        <f t="shared" si="72"/>
        <v/>
      </c>
      <c r="FU35" s="125" t="str">
        <f t="shared" si="73"/>
        <v/>
      </c>
      <c r="FV35" s="125" t="str">
        <f t="shared" si="74"/>
        <v/>
      </c>
      <c r="FW35" s="125" t="str">
        <f t="shared" si="75"/>
        <v/>
      </c>
      <c r="FX35" s="125" t="str">
        <f t="shared" si="76"/>
        <v/>
      </c>
      <c r="FY35" s="125" t="str">
        <f t="shared" si="77"/>
        <v/>
      </c>
      <c r="FZ35" s="125" t="str">
        <f t="shared" si="78"/>
        <v/>
      </c>
      <c r="GA35" s="125" t="str">
        <f t="shared" si="79"/>
        <v/>
      </c>
      <c r="GB35" s="129" t="str">
        <f t="shared" si="80"/>
        <v/>
      </c>
      <c r="GC35" s="10"/>
      <c r="GD35" s="173" t="str">
        <f t="shared" si="81"/>
        <v/>
      </c>
      <c r="GE35" s="173" t="str">
        <f t="shared" si="82"/>
        <v/>
      </c>
      <c r="GF35" s="173" t="str">
        <f t="shared" si="93"/>
        <v/>
      </c>
      <c r="GG35" s="173" t="str">
        <f t="shared" si="83"/>
        <v/>
      </c>
      <c r="GH35" s="183" t="str">
        <f t="shared" si="84"/>
        <v/>
      </c>
      <c r="GI35" s="182" t="str">
        <f t="shared" si="85"/>
        <v/>
      </c>
      <c r="GJ35" s="173" t="str">
        <f t="shared" si="86"/>
        <v/>
      </c>
      <c r="GK35" s="173" t="str">
        <f t="shared" si="87"/>
        <v/>
      </c>
      <c r="GL35" s="173" t="str">
        <f t="shared" si="94"/>
        <v/>
      </c>
      <c r="GM35" s="10"/>
      <c r="GN35" s="10"/>
      <c r="GO35" s="10"/>
      <c r="GP35" s="10"/>
      <c r="GS35" s="12"/>
      <c r="GT35" s="12"/>
      <c r="GU35" s="12">
        <f t="shared" si="88"/>
        <v>0</v>
      </c>
      <c r="GV35" s="30" t="str">
        <f>IF(EJ35="ok",CHOOSE(AQ35,'Product Group Codes'!$B$4,'Product Group Codes'!$B$14,'Product Group Codes'!$B$24,'Product Group Codes'!$B$34,'Product Group Codes'!$B$39,'Product Group Codes'!$B$44,'Product Group Codes'!$B$47),"")</f>
        <v/>
      </c>
      <c r="GX35" s="156" t="b">
        <f t="shared" si="89"/>
        <v>1</v>
      </c>
      <c r="GY35" s="156" t="b">
        <f t="shared" si="90"/>
        <v>0</v>
      </c>
      <c r="GZ35" s="156" t="b">
        <f t="shared" si="91"/>
        <v>0</v>
      </c>
      <c r="HB35" s="156" t="b">
        <f t="shared" si="92"/>
        <v>0</v>
      </c>
      <c r="HD35" s="13" t="s">
        <v>3</v>
      </c>
    </row>
    <row r="36" spans="1:212" s="11" customFormat="1" ht="25.5">
      <c r="A36" s="28">
        <v>26</v>
      </c>
      <c r="B36" s="29" t="str">
        <f t="shared" si="7"/>
        <v/>
      </c>
      <c r="C36" s="143"/>
      <c r="D36" s="42"/>
      <c r="E36" s="42"/>
      <c r="F36" s="42"/>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26"/>
      <c r="AT36" s="17"/>
      <c r="AU36" s="26"/>
      <c r="AV36" s="121"/>
      <c r="AW36" s="17"/>
      <c r="AX36" s="26"/>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27"/>
      <c r="CJ36" s="164"/>
      <c r="CK36" s="172" t="str">
        <f t="shared" si="8"/>
        <v/>
      </c>
      <c r="CL36" s="168"/>
      <c r="CM36" s="169"/>
      <c r="CN36" s="169"/>
      <c r="CO36" s="169"/>
      <c r="CP36" s="188"/>
      <c r="CQ36" s="168"/>
      <c r="CR36" s="169"/>
      <c r="CS36" s="169"/>
      <c r="CT36" s="185"/>
      <c r="CU36" s="119"/>
      <c r="CV36" s="125" t="str">
        <f t="shared" si="9"/>
        <v/>
      </c>
      <c r="CW36" s="125" t="str">
        <f t="shared" si="10"/>
        <v/>
      </c>
      <c r="CX36" s="125" t="str">
        <f t="shared" si="11"/>
        <v/>
      </c>
      <c r="CY36" s="125" t="str">
        <f t="shared" si="12"/>
        <v/>
      </c>
      <c r="CZ36" s="125" t="str">
        <f t="shared" si="13"/>
        <v/>
      </c>
      <c r="DA36" s="125" t="str">
        <f t="shared" si="14"/>
        <v/>
      </c>
      <c r="DB36" s="125" t="str">
        <f t="shared" si="15"/>
        <v/>
      </c>
      <c r="DC36" s="125" t="str">
        <f t="shared" si="16"/>
        <v/>
      </c>
      <c r="DD36" s="125" t="str">
        <f t="shared" si="17"/>
        <v/>
      </c>
      <c r="DE36" s="125" t="str">
        <f t="shared" si="18"/>
        <v/>
      </c>
      <c r="DF36" s="125" t="str">
        <f t="shared" si="19"/>
        <v/>
      </c>
      <c r="DG36" s="125" t="str">
        <f t="shared" si="20"/>
        <v/>
      </c>
      <c r="DH36" s="125" t="str">
        <f t="shared" si="21"/>
        <v/>
      </c>
      <c r="DI36" s="125" t="str">
        <f t="shared" si="22"/>
        <v/>
      </c>
      <c r="DJ36" s="125" t="str">
        <f t="shared" si="23"/>
        <v/>
      </c>
      <c r="DK36" s="125" t="str">
        <f t="shared" si="24"/>
        <v/>
      </c>
      <c r="DL36" s="125" t="str">
        <f t="shared" si="25"/>
        <v/>
      </c>
      <c r="DM36" s="125" t="str">
        <f t="shared" si="26"/>
        <v/>
      </c>
      <c r="DN36" s="125" t="str">
        <f t="shared" si="27"/>
        <v/>
      </c>
      <c r="DO36" s="125" t="str">
        <f t="shared" si="28"/>
        <v/>
      </c>
      <c r="DP36" s="125" t="str">
        <f t="shared" si="29"/>
        <v/>
      </c>
      <c r="DQ36" s="125" t="str">
        <f t="shared" si="30"/>
        <v/>
      </c>
      <c r="DR36" s="125" t="str">
        <f t="shared" si="31"/>
        <v/>
      </c>
      <c r="DS36" s="125" t="str">
        <f t="shared" si="32"/>
        <v/>
      </c>
      <c r="DT36" s="125" t="str">
        <f t="shared" si="33"/>
        <v/>
      </c>
      <c r="DU36" s="125" t="str">
        <f t="shared" si="34"/>
        <v/>
      </c>
      <c r="DV36" s="125" t="str">
        <f t="shared" si="35"/>
        <v/>
      </c>
      <c r="DW36" s="125" t="str">
        <f t="shared" si="36"/>
        <v/>
      </c>
      <c r="DX36" s="125" t="str">
        <f t="shared" si="37"/>
        <v/>
      </c>
      <c r="DY36" s="125" t="str">
        <f t="shared" si="38"/>
        <v/>
      </c>
      <c r="DZ36" s="125" t="str">
        <f t="shared" si="39"/>
        <v/>
      </c>
      <c r="EA36" s="125" t="str">
        <f t="shared" si="40"/>
        <v/>
      </c>
      <c r="EB36" s="125" t="str">
        <f t="shared" si="41"/>
        <v/>
      </c>
      <c r="EC36" s="125" t="str">
        <f t="shared" si="42"/>
        <v/>
      </c>
      <c r="ED36" s="125" t="str">
        <f t="shared" si="43"/>
        <v/>
      </c>
      <c r="EE36" s="125" t="str">
        <f t="shared" si="44"/>
        <v/>
      </c>
      <c r="EF36" s="125" t="str">
        <f t="shared" si="45"/>
        <v/>
      </c>
      <c r="EG36" s="125" t="str">
        <f t="shared" si="46"/>
        <v/>
      </c>
      <c r="EH36" s="125" t="str">
        <f t="shared" si="47"/>
        <v/>
      </c>
      <c r="EI36" s="125" t="str">
        <f t="shared" si="48"/>
        <v/>
      </c>
      <c r="EJ36" s="125" t="str">
        <f t="shared" si="49"/>
        <v/>
      </c>
      <c r="EK36" s="125" t="str">
        <f t="shared" si="50"/>
        <v/>
      </c>
      <c r="EL36" s="125" t="str">
        <f t="shared" si="51"/>
        <v/>
      </c>
      <c r="EM36" s="125" t="str">
        <f t="shared" si="52"/>
        <v/>
      </c>
      <c r="EN36" s="125" t="str">
        <f t="shared" si="53"/>
        <v/>
      </c>
      <c r="EO36" s="125" t="str">
        <f t="shared" si="97"/>
        <v/>
      </c>
      <c r="EP36" s="125" t="str">
        <f t="shared" si="97"/>
        <v/>
      </c>
      <c r="EQ36" s="125" t="str">
        <f t="shared" si="97"/>
        <v/>
      </c>
      <c r="ER36" s="125" t="str">
        <f t="shared" si="55"/>
        <v/>
      </c>
      <c r="ES36" s="125" t="str">
        <f t="shared" si="56"/>
        <v/>
      </c>
      <c r="ET36" s="125" t="str">
        <f t="shared" si="57"/>
        <v/>
      </c>
      <c r="EU36" s="125" t="str">
        <f t="shared" si="58"/>
        <v/>
      </c>
      <c r="EV36" s="125" t="str">
        <f t="shared" si="59"/>
        <v/>
      </c>
      <c r="EW36" s="125" t="str">
        <f t="shared" si="60"/>
        <v/>
      </c>
      <c r="EX36" s="125" t="str">
        <f t="shared" si="98"/>
        <v/>
      </c>
      <c r="EY36" s="125" t="str">
        <f t="shared" si="98"/>
        <v/>
      </c>
      <c r="EZ36" s="125" t="str">
        <f t="shared" si="98"/>
        <v/>
      </c>
      <c r="FA36" s="125" t="str">
        <f t="shared" si="98"/>
        <v/>
      </c>
      <c r="FB36" s="125" t="str">
        <f t="shared" si="62"/>
        <v/>
      </c>
      <c r="FC36" s="125" t="str">
        <f t="shared" si="63"/>
        <v/>
      </c>
      <c r="FD36" s="125" t="str">
        <f t="shared" si="99"/>
        <v/>
      </c>
      <c r="FE36" s="125" t="str">
        <f t="shared" si="99"/>
        <v/>
      </c>
      <c r="FF36" s="125" t="str">
        <f t="shared" si="99"/>
        <v/>
      </c>
      <c r="FG36" s="125" t="str">
        <f t="shared" si="99"/>
        <v/>
      </c>
      <c r="FH36" s="125" t="str">
        <f t="shared" si="99"/>
        <v/>
      </c>
      <c r="FI36" s="125" t="str">
        <f t="shared" si="65"/>
        <v/>
      </c>
      <c r="FJ36" s="125" t="str">
        <f t="shared" si="66"/>
        <v/>
      </c>
      <c r="FK36" s="125" t="str">
        <f t="shared" si="67"/>
        <v/>
      </c>
      <c r="FL36" s="125" t="str">
        <f t="shared" si="68"/>
        <v/>
      </c>
      <c r="FM36" s="125" t="str">
        <f t="shared" si="69"/>
        <v/>
      </c>
      <c r="FN36" s="125" t="str">
        <f t="shared" si="70"/>
        <v/>
      </c>
      <c r="FO36" s="125" t="str">
        <f t="shared" si="100"/>
        <v/>
      </c>
      <c r="FP36" s="125" t="str">
        <f t="shared" si="100"/>
        <v/>
      </c>
      <c r="FQ36" s="125" t="str">
        <f t="shared" si="100"/>
        <v/>
      </c>
      <c r="FR36" s="125" t="str">
        <f t="shared" si="100"/>
        <v/>
      </c>
      <c r="FS36" s="125" t="str">
        <f t="shared" si="100"/>
        <v/>
      </c>
      <c r="FT36" s="125" t="str">
        <f t="shared" si="72"/>
        <v/>
      </c>
      <c r="FU36" s="125" t="str">
        <f t="shared" si="73"/>
        <v/>
      </c>
      <c r="FV36" s="125" t="str">
        <f t="shared" si="74"/>
        <v/>
      </c>
      <c r="FW36" s="125" t="str">
        <f t="shared" si="75"/>
        <v/>
      </c>
      <c r="FX36" s="125" t="str">
        <f t="shared" si="76"/>
        <v/>
      </c>
      <c r="FY36" s="125" t="str">
        <f t="shared" si="77"/>
        <v/>
      </c>
      <c r="FZ36" s="125" t="str">
        <f t="shared" si="78"/>
        <v/>
      </c>
      <c r="GA36" s="125" t="str">
        <f t="shared" si="79"/>
        <v/>
      </c>
      <c r="GB36" s="129" t="str">
        <f t="shared" si="80"/>
        <v/>
      </c>
      <c r="GC36" s="10"/>
      <c r="GD36" s="173" t="str">
        <f t="shared" si="81"/>
        <v/>
      </c>
      <c r="GE36" s="173" t="str">
        <f t="shared" si="82"/>
        <v/>
      </c>
      <c r="GF36" s="173" t="str">
        <f t="shared" si="93"/>
        <v/>
      </c>
      <c r="GG36" s="173" t="str">
        <f t="shared" si="83"/>
        <v/>
      </c>
      <c r="GH36" s="183" t="str">
        <f t="shared" si="84"/>
        <v/>
      </c>
      <c r="GI36" s="182" t="str">
        <f t="shared" si="85"/>
        <v/>
      </c>
      <c r="GJ36" s="173" t="str">
        <f t="shared" si="86"/>
        <v/>
      </c>
      <c r="GK36" s="173" t="str">
        <f t="shared" si="87"/>
        <v/>
      </c>
      <c r="GL36" s="173" t="str">
        <f t="shared" si="94"/>
        <v/>
      </c>
      <c r="GM36" s="10"/>
      <c r="GN36" s="10"/>
      <c r="GO36" s="10"/>
      <c r="GP36" s="10"/>
      <c r="GS36" s="12"/>
      <c r="GT36" s="12"/>
      <c r="GU36" s="12">
        <f t="shared" si="88"/>
        <v>0</v>
      </c>
      <c r="GV36" s="30" t="str">
        <f>IF(EJ36="ok",CHOOSE(AQ36,'Product Group Codes'!$B$4,'Product Group Codes'!$B$14,'Product Group Codes'!$B$24,'Product Group Codes'!$B$34,'Product Group Codes'!$B$39,'Product Group Codes'!$B$44,'Product Group Codes'!$B$47),"")</f>
        <v/>
      </c>
      <c r="GX36" s="156" t="b">
        <f t="shared" si="89"/>
        <v>1</v>
      </c>
      <c r="GY36" s="156" t="b">
        <f t="shared" si="90"/>
        <v>0</v>
      </c>
      <c r="GZ36" s="156" t="b">
        <f t="shared" si="91"/>
        <v>0</v>
      </c>
      <c r="HB36" s="156" t="b">
        <f t="shared" si="92"/>
        <v>0</v>
      </c>
      <c r="HD36" s="13" t="s">
        <v>3</v>
      </c>
    </row>
    <row r="37" spans="1:212" s="11" customFormat="1" ht="25.5">
      <c r="A37" s="28">
        <v>27</v>
      </c>
      <c r="B37" s="29" t="str">
        <f t="shared" si="7"/>
        <v/>
      </c>
      <c r="C37" s="143"/>
      <c r="D37" s="42"/>
      <c r="E37" s="42"/>
      <c r="F37" s="42"/>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26"/>
      <c r="AT37" s="17"/>
      <c r="AU37" s="26"/>
      <c r="AV37" s="121"/>
      <c r="AW37" s="17"/>
      <c r="AX37" s="26"/>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27"/>
      <c r="CJ37" s="164"/>
      <c r="CK37" s="172" t="str">
        <f t="shared" si="8"/>
        <v/>
      </c>
      <c r="CL37" s="168"/>
      <c r="CM37" s="169"/>
      <c r="CN37" s="169"/>
      <c r="CO37" s="169"/>
      <c r="CP37" s="188"/>
      <c r="CQ37" s="168"/>
      <c r="CR37" s="169"/>
      <c r="CS37" s="169"/>
      <c r="CT37" s="185"/>
      <c r="CU37" s="119"/>
      <c r="CV37" s="125" t="str">
        <f t="shared" si="9"/>
        <v/>
      </c>
      <c r="CW37" s="125" t="str">
        <f t="shared" si="10"/>
        <v/>
      </c>
      <c r="CX37" s="125" t="str">
        <f t="shared" si="11"/>
        <v/>
      </c>
      <c r="CY37" s="125" t="str">
        <f t="shared" si="12"/>
        <v/>
      </c>
      <c r="CZ37" s="125" t="str">
        <f t="shared" si="13"/>
        <v/>
      </c>
      <c r="DA37" s="125" t="str">
        <f t="shared" si="14"/>
        <v/>
      </c>
      <c r="DB37" s="125" t="str">
        <f t="shared" si="15"/>
        <v/>
      </c>
      <c r="DC37" s="125" t="str">
        <f t="shared" si="16"/>
        <v/>
      </c>
      <c r="DD37" s="125" t="str">
        <f t="shared" si="17"/>
        <v/>
      </c>
      <c r="DE37" s="125" t="str">
        <f t="shared" si="18"/>
        <v/>
      </c>
      <c r="DF37" s="125" t="str">
        <f t="shared" si="19"/>
        <v/>
      </c>
      <c r="DG37" s="125" t="str">
        <f t="shared" si="20"/>
        <v/>
      </c>
      <c r="DH37" s="125" t="str">
        <f t="shared" si="21"/>
        <v/>
      </c>
      <c r="DI37" s="125" t="str">
        <f t="shared" si="22"/>
        <v/>
      </c>
      <c r="DJ37" s="125" t="str">
        <f t="shared" si="23"/>
        <v/>
      </c>
      <c r="DK37" s="125" t="str">
        <f t="shared" si="24"/>
        <v/>
      </c>
      <c r="DL37" s="125" t="str">
        <f t="shared" si="25"/>
        <v/>
      </c>
      <c r="DM37" s="125" t="str">
        <f t="shared" si="26"/>
        <v/>
      </c>
      <c r="DN37" s="125" t="str">
        <f t="shared" si="27"/>
        <v/>
      </c>
      <c r="DO37" s="125" t="str">
        <f t="shared" si="28"/>
        <v/>
      </c>
      <c r="DP37" s="125" t="str">
        <f t="shared" si="29"/>
        <v/>
      </c>
      <c r="DQ37" s="125" t="str">
        <f t="shared" si="30"/>
        <v/>
      </c>
      <c r="DR37" s="125" t="str">
        <f t="shared" si="31"/>
        <v/>
      </c>
      <c r="DS37" s="125" t="str">
        <f t="shared" si="32"/>
        <v/>
      </c>
      <c r="DT37" s="125" t="str">
        <f t="shared" si="33"/>
        <v/>
      </c>
      <c r="DU37" s="125" t="str">
        <f t="shared" si="34"/>
        <v/>
      </c>
      <c r="DV37" s="125" t="str">
        <f t="shared" si="35"/>
        <v/>
      </c>
      <c r="DW37" s="125" t="str">
        <f t="shared" si="36"/>
        <v/>
      </c>
      <c r="DX37" s="125" t="str">
        <f t="shared" si="37"/>
        <v/>
      </c>
      <c r="DY37" s="125" t="str">
        <f t="shared" si="38"/>
        <v/>
      </c>
      <c r="DZ37" s="125" t="str">
        <f t="shared" si="39"/>
        <v/>
      </c>
      <c r="EA37" s="125" t="str">
        <f t="shared" si="40"/>
        <v/>
      </c>
      <c r="EB37" s="125" t="str">
        <f t="shared" si="41"/>
        <v/>
      </c>
      <c r="EC37" s="125" t="str">
        <f t="shared" si="42"/>
        <v/>
      </c>
      <c r="ED37" s="125" t="str">
        <f t="shared" si="43"/>
        <v/>
      </c>
      <c r="EE37" s="125" t="str">
        <f t="shared" si="44"/>
        <v/>
      </c>
      <c r="EF37" s="125" t="str">
        <f t="shared" si="45"/>
        <v/>
      </c>
      <c r="EG37" s="125" t="str">
        <f t="shared" si="46"/>
        <v/>
      </c>
      <c r="EH37" s="125" t="str">
        <f t="shared" si="47"/>
        <v/>
      </c>
      <c r="EI37" s="125" t="str">
        <f t="shared" si="48"/>
        <v/>
      </c>
      <c r="EJ37" s="125" t="str">
        <f t="shared" si="49"/>
        <v/>
      </c>
      <c r="EK37" s="125" t="str">
        <f t="shared" si="50"/>
        <v/>
      </c>
      <c r="EL37" s="125" t="str">
        <f t="shared" si="51"/>
        <v/>
      </c>
      <c r="EM37" s="125" t="str">
        <f t="shared" si="52"/>
        <v/>
      </c>
      <c r="EN37" s="125" t="str">
        <f t="shared" si="53"/>
        <v/>
      </c>
      <c r="EO37" s="125" t="str">
        <f t="shared" si="97"/>
        <v/>
      </c>
      <c r="EP37" s="125" t="str">
        <f t="shared" si="97"/>
        <v/>
      </c>
      <c r="EQ37" s="125" t="str">
        <f t="shared" si="97"/>
        <v/>
      </c>
      <c r="ER37" s="125" t="str">
        <f t="shared" si="55"/>
        <v/>
      </c>
      <c r="ES37" s="125" t="str">
        <f t="shared" si="56"/>
        <v/>
      </c>
      <c r="ET37" s="125" t="str">
        <f t="shared" si="57"/>
        <v/>
      </c>
      <c r="EU37" s="125" t="str">
        <f t="shared" si="58"/>
        <v/>
      </c>
      <c r="EV37" s="125" t="str">
        <f t="shared" si="59"/>
        <v/>
      </c>
      <c r="EW37" s="125" t="str">
        <f t="shared" si="60"/>
        <v/>
      </c>
      <c r="EX37" s="125" t="str">
        <f t="shared" si="98"/>
        <v/>
      </c>
      <c r="EY37" s="125" t="str">
        <f t="shared" si="98"/>
        <v/>
      </c>
      <c r="EZ37" s="125" t="str">
        <f t="shared" si="98"/>
        <v/>
      </c>
      <c r="FA37" s="125" t="str">
        <f t="shared" si="98"/>
        <v/>
      </c>
      <c r="FB37" s="125" t="str">
        <f t="shared" si="62"/>
        <v/>
      </c>
      <c r="FC37" s="125" t="str">
        <f t="shared" si="63"/>
        <v/>
      </c>
      <c r="FD37" s="125" t="str">
        <f t="shared" si="99"/>
        <v/>
      </c>
      <c r="FE37" s="125" t="str">
        <f t="shared" si="99"/>
        <v/>
      </c>
      <c r="FF37" s="125" t="str">
        <f t="shared" si="99"/>
        <v/>
      </c>
      <c r="FG37" s="125" t="str">
        <f t="shared" si="99"/>
        <v/>
      </c>
      <c r="FH37" s="125" t="str">
        <f t="shared" si="99"/>
        <v/>
      </c>
      <c r="FI37" s="125" t="str">
        <f t="shared" si="65"/>
        <v/>
      </c>
      <c r="FJ37" s="125" t="str">
        <f t="shared" si="66"/>
        <v/>
      </c>
      <c r="FK37" s="125" t="str">
        <f t="shared" si="67"/>
        <v/>
      </c>
      <c r="FL37" s="125" t="str">
        <f t="shared" si="68"/>
        <v/>
      </c>
      <c r="FM37" s="125" t="str">
        <f t="shared" si="69"/>
        <v/>
      </c>
      <c r="FN37" s="125" t="str">
        <f t="shared" si="70"/>
        <v/>
      </c>
      <c r="FO37" s="125" t="str">
        <f t="shared" si="100"/>
        <v/>
      </c>
      <c r="FP37" s="125" t="str">
        <f t="shared" si="100"/>
        <v/>
      </c>
      <c r="FQ37" s="125" t="str">
        <f t="shared" si="100"/>
        <v/>
      </c>
      <c r="FR37" s="125" t="str">
        <f t="shared" si="100"/>
        <v/>
      </c>
      <c r="FS37" s="125" t="str">
        <f t="shared" si="100"/>
        <v/>
      </c>
      <c r="FT37" s="125" t="str">
        <f t="shared" si="72"/>
        <v/>
      </c>
      <c r="FU37" s="125" t="str">
        <f t="shared" si="73"/>
        <v/>
      </c>
      <c r="FV37" s="125" t="str">
        <f t="shared" si="74"/>
        <v/>
      </c>
      <c r="FW37" s="125" t="str">
        <f t="shared" si="75"/>
        <v/>
      </c>
      <c r="FX37" s="125" t="str">
        <f t="shared" si="76"/>
        <v/>
      </c>
      <c r="FY37" s="125" t="str">
        <f t="shared" si="77"/>
        <v/>
      </c>
      <c r="FZ37" s="125" t="str">
        <f t="shared" si="78"/>
        <v/>
      </c>
      <c r="GA37" s="125" t="str">
        <f t="shared" si="79"/>
        <v/>
      </c>
      <c r="GB37" s="129" t="str">
        <f t="shared" si="80"/>
        <v/>
      </c>
      <c r="GC37" s="10"/>
      <c r="GD37" s="173" t="str">
        <f t="shared" si="81"/>
        <v/>
      </c>
      <c r="GE37" s="173" t="str">
        <f t="shared" si="82"/>
        <v/>
      </c>
      <c r="GF37" s="173" t="str">
        <f t="shared" si="93"/>
        <v/>
      </c>
      <c r="GG37" s="173" t="str">
        <f t="shared" si="83"/>
        <v/>
      </c>
      <c r="GH37" s="183" t="str">
        <f t="shared" si="84"/>
        <v/>
      </c>
      <c r="GI37" s="182" t="str">
        <f t="shared" si="85"/>
        <v/>
      </c>
      <c r="GJ37" s="173" t="str">
        <f t="shared" si="86"/>
        <v/>
      </c>
      <c r="GK37" s="173" t="str">
        <f t="shared" si="87"/>
        <v/>
      </c>
      <c r="GL37" s="173" t="str">
        <f t="shared" si="94"/>
        <v/>
      </c>
      <c r="GM37" s="10"/>
      <c r="GN37" s="10"/>
      <c r="GO37" s="10"/>
      <c r="GP37" s="10"/>
      <c r="GS37" s="12"/>
      <c r="GT37" s="12"/>
      <c r="GU37" s="12">
        <f t="shared" si="88"/>
        <v>0</v>
      </c>
      <c r="GV37" s="30" t="str">
        <f>IF(EJ37="ok",CHOOSE(AQ37,'Product Group Codes'!$B$4,'Product Group Codes'!$B$14,'Product Group Codes'!$B$24,'Product Group Codes'!$B$34,'Product Group Codes'!$B$39,'Product Group Codes'!$B$44,'Product Group Codes'!$B$47),"")</f>
        <v/>
      </c>
      <c r="GX37" s="156" t="b">
        <f t="shared" si="89"/>
        <v>1</v>
      </c>
      <c r="GY37" s="156" t="b">
        <f t="shared" si="90"/>
        <v>0</v>
      </c>
      <c r="GZ37" s="156" t="b">
        <f t="shared" si="91"/>
        <v>0</v>
      </c>
      <c r="HB37" s="156" t="b">
        <f t="shared" si="92"/>
        <v>0</v>
      </c>
      <c r="HD37" s="13" t="s">
        <v>3</v>
      </c>
    </row>
    <row r="38" spans="1:212" s="11" customFormat="1" ht="25.5">
      <c r="A38" s="28">
        <v>28</v>
      </c>
      <c r="B38" s="29" t="str">
        <f t="shared" si="7"/>
        <v/>
      </c>
      <c r="C38" s="143"/>
      <c r="D38" s="42"/>
      <c r="E38" s="42"/>
      <c r="F38" s="42"/>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26"/>
      <c r="AT38" s="17"/>
      <c r="AU38" s="26"/>
      <c r="AV38" s="121"/>
      <c r="AW38" s="17"/>
      <c r="AX38" s="26"/>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27"/>
      <c r="CJ38" s="164"/>
      <c r="CK38" s="172" t="str">
        <f t="shared" si="8"/>
        <v/>
      </c>
      <c r="CL38" s="168"/>
      <c r="CM38" s="169"/>
      <c r="CN38" s="169"/>
      <c r="CO38" s="169"/>
      <c r="CP38" s="188"/>
      <c r="CQ38" s="168"/>
      <c r="CR38" s="169"/>
      <c r="CS38" s="169"/>
      <c r="CT38" s="185"/>
      <c r="CU38" s="119"/>
      <c r="CV38" s="125" t="str">
        <f t="shared" si="9"/>
        <v/>
      </c>
      <c r="CW38" s="125" t="str">
        <f t="shared" si="10"/>
        <v/>
      </c>
      <c r="CX38" s="125" t="str">
        <f t="shared" si="11"/>
        <v/>
      </c>
      <c r="CY38" s="125" t="str">
        <f t="shared" si="12"/>
        <v/>
      </c>
      <c r="CZ38" s="125" t="str">
        <f t="shared" si="13"/>
        <v/>
      </c>
      <c r="DA38" s="125" t="str">
        <f t="shared" si="14"/>
        <v/>
      </c>
      <c r="DB38" s="125" t="str">
        <f t="shared" si="15"/>
        <v/>
      </c>
      <c r="DC38" s="125" t="str">
        <f t="shared" si="16"/>
        <v/>
      </c>
      <c r="DD38" s="125" t="str">
        <f t="shared" si="17"/>
        <v/>
      </c>
      <c r="DE38" s="125" t="str">
        <f t="shared" si="18"/>
        <v/>
      </c>
      <c r="DF38" s="125" t="str">
        <f t="shared" si="19"/>
        <v/>
      </c>
      <c r="DG38" s="125" t="str">
        <f t="shared" si="20"/>
        <v/>
      </c>
      <c r="DH38" s="125" t="str">
        <f t="shared" si="21"/>
        <v/>
      </c>
      <c r="DI38" s="125" t="str">
        <f t="shared" si="22"/>
        <v/>
      </c>
      <c r="DJ38" s="125" t="str">
        <f t="shared" si="23"/>
        <v/>
      </c>
      <c r="DK38" s="125" t="str">
        <f t="shared" si="24"/>
        <v/>
      </c>
      <c r="DL38" s="125" t="str">
        <f t="shared" si="25"/>
        <v/>
      </c>
      <c r="DM38" s="125" t="str">
        <f t="shared" si="26"/>
        <v/>
      </c>
      <c r="DN38" s="125" t="str">
        <f t="shared" si="27"/>
        <v/>
      </c>
      <c r="DO38" s="125" t="str">
        <f t="shared" si="28"/>
        <v/>
      </c>
      <c r="DP38" s="125" t="str">
        <f t="shared" si="29"/>
        <v/>
      </c>
      <c r="DQ38" s="125" t="str">
        <f t="shared" si="30"/>
        <v/>
      </c>
      <c r="DR38" s="125" t="str">
        <f t="shared" si="31"/>
        <v/>
      </c>
      <c r="DS38" s="125" t="str">
        <f t="shared" si="32"/>
        <v/>
      </c>
      <c r="DT38" s="125" t="str">
        <f t="shared" si="33"/>
        <v/>
      </c>
      <c r="DU38" s="125" t="str">
        <f t="shared" si="34"/>
        <v/>
      </c>
      <c r="DV38" s="125" t="str">
        <f t="shared" si="35"/>
        <v/>
      </c>
      <c r="DW38" s="125" t="str">
        <f t="shared" si="36"/>
        <v/>
      </c>
      <c r="DX38" s="125" t="str">
        <f t="shared" si="37"/>
        <v/>
      </c>
      <c r="DY38" s="125" t="str">
        <f t="shared" si="38"/>
        <v/>
      </c>
      <c r="DZ38" s="125" t="str">
        <f t="shared" si="39"/>
        <v/>
      </c>
      <c r="EA38" s="125" t="str">
        <f t="shared" si="40"/>
        <v/>
      </c>
      <c r="EB38" s="125" t="str">
        <f t="shared" si="41"/>
        <v/>
      </c>
      <c r="EC38" s="125" t="str">
        <f t="shared" si="42"/>
        <v/>
      </c>
      <c r="ED38" s="125" t="str">
        <f t="shared" si="43"/>
        <v/>
      </c>
      <c r="EE38" s="125" t="str">
        <f t="shared" si="44"/>
        <v/>
      </c>
      <c r="EF38" s="125" t="str">
        <f t="shared" si="45"/>
        <v/>
      </c>
      <c r="EG38" s="125" t="str">
        <f t="shared" si="46"/>
        <v/>
      </c>
      <c r="EH38" s="125" t="str">
        <f t="shared" si="47"/>
        <v/>
      </c>
      <c r="EI38" s="125" t="str">
        <f t="shared" si="48"/>
        <v/>
      </c>
      <c r="EJ38" s="125" t="str">
        <f t="shared" si="49"/>
        <v/>
      </c>
      <c r="EK38" s="125" t="str">
        <f t="shared" si="50"/>
        <v/>
      </c>
      <c r="EL38" s="125" t="str">
        <f t="shared" si="51"/>
        <v/>
      </c>
      <c r="EM38" s="125" t="str">
        <f t="shared" si="52"/>
        <v/>
      </c>
      <c r="EN38" s="125" t="str">
        <f t="shared" si="53"/>
        <v/>
      </c>
      <c r="EO38" s="125" t="str">
        <f t="shared" si="97"/>
        <v/>
      </c>
      <c r="EP38" s="125" t="str">
        <f t="shared" si="97"/>
        <v/>
      </c>
      <c r="EQ38" s="125" t="str">
        <f t="shared" si="97"/>
        <v/>
      </c>
      <c r="ER38" s="125" t="str">
        <f t="shared" si="55"/>
        <v/>
      </c>
      <c r="ES38" s="125" t="str">
        <f t="shared" si="56"/>
        <v/>
      </c>
      <c r="ET38" s="125" t="str">
        <f t="shared" si="57"/>
        <v/>
      </c>
      <c r="EU38" s="125" t="str">
        <f t="shared" si="58"/>
        <v/>
      </c>
      <c r="EV38" s="125" t="str">
        <f t="shared" si="59"/>
        <v/>
      </c>
      <c r="EW38" s="125" t="str">
        <f t="shared" si="60"/>
        <v/>
      </c>
      <c r="EX38" s="125" t="str">
        <f t="shared" si="98"/>
        <v/>
      </c>
      <c r="EY38" s="125" t="str">
        <f t="shared" si="98"/>
        <v/>
      </c>
      <c r="EZ38" s="125" t="str">
        <f t="shared" si="98"/>
        <v/>
      </c>
      <c r="FA38" s="125" t="str">
        <f t="shared" si="98"/>
        <v/>
      </c>
      <c r="FB38" s="125" t="str">
        <f t="shared" si="62"/>
        <v/>
      </c>
      <c r="FC38" s="125" t="str">
        <f t="shared" si="63"/>
        <v/>
      </c>
      <c r="FD38" s="125" t="str">
        <f t="shared" si="99"/>
        <v/>
      </c>
      <c r="FE38" s="125" t="str">
        <f t="shared" si="99"/>
        <v/>
      </c>
      <c r="FF38" s="125" t="str">
        <f t="shared" si="99"/>
        <v/>
      </c>
      <c r="FG38" s="125" t="str">
        <f t="shared" si="99"/>
        <v/>
      </c>
      <c r="FH38" s="125" t="str">
        <f t="shared" si="99"/>
        <v/>
      </c>
      <c r="FI38" s="125" t="str">
        <f t="shared" si="65"/>
        <v/>
      </c>
      <c r="FJ38" s="125" t="str">
        <f t="shared" si="66"/>
        <v/>
      </c>
      <c r="FK38" s="125" t="str">
        <f t="shared" si="67"/>
        <v/>
      </c>
      <c r="FL38" s="125" t="str">
        <f t="shared" si="68"/>
        <v/>
      </c>
      <c r="FM38" s="125" t="str">
        <f t="shared" si="69"/>
        <v/>
      </c>
      <c r="FN38" s="125" t="str">
        <f t="shared" si="70"/>
        <v/>
      </c>
      <c r="FO38" s="125" t="str">
        <f t="shared" si="100"/>
        <v/>
      </c>
      <c r="FP38" s="125" t="str">
        <f t="shared" si="100"/>
        <v/>
      </c>
      <c r="FQ38" s="125" t="str">
        <f t="shared" si="100"/>
        <v/>
      </c>
      <c r="FR38" s="125" t="str">
        <f t="shared" si="100"/>
        <v/>
      </c>
      <c r="FS38" s="125" t="str">
        <f t="shared" si="100"/>
        <v/>
      </c>
      <c r="FT38" s="125" t="str">
        <f t="shared" si="72"/>
        <v/>
      </c>
      <c r="FU38" s="125" t="str">
        <f t="shared" si="73"/>
        <v/>
      </c>
      <c r="FV38" s="125" t="str">
        <f t="shared" si="74"/>
        <v/>
      </c>
      <c r="FW38" s="125" t="str">
        <f t="shared" si="75"/>
        <v/>
      </c>
      <c r="FX38" s="125" t="str">
        <f t="shared" si="76"/>
        <v/>
      </c>
      <c r="FY38" s="125" t="str">
        <f t="shared" si="77"/>
        <v/>
      </c>
      <c r="FZ38" s="125" t="str">
        <f t="shared" si="78"/>
        <v/>
      </c>
      <c r="GA38" s="125" t="str">
        <f t="shared" si="79"/>
        <v/>
      </c>
      <c r="GB38" s="129" t="str">
        <f t="shared" si="80"/>
        <v/>
      </c>
      <c r="GC38" s="10"/>
      <c r="GD38" s="173" t="str">
        <f t="shared" si="81"/>
        <v/>
      </c>
      <c r="GE38" s="173" t="str">
        <f t="shared" si="82"/>
        <v/>
      </c>
      <c r="GF38" s="173" t="str">
        <f t="shared" si="93"/>
        <v/>
      </c>
      <c r="GG38" s="173" t="str">
        <f t="shared" si="83"/>
        <v/>
      </c>
      <c r="GH38" s="183" t="str">
        <f t="shared" si="84"/>
        <v/>
      </c>
      <c r="GI38" s="182" t="str">
        <f t="shared" si="85"/>
        <v/>
      </c>
      <c r="GJ38" s="173" t="str">
        <f t="shared" si="86"/>
        <v/>
      </c>
      <c r="GK38" s="173" t="str">
        <f t="shared" si="87"/>
        <v/>
      </c>
      <c r="GL38" s="173" t="str">
        <f t="shared" si="94"/>
        <v/>
      </c>
      <c r="GM38" s="10"/>
      <c r="GN38" s="10"/>
      <c r="GO38" s="10"/>
      <c r="GP38" s="10"/>
      <c r="GS38" s="12"/>
      <c r="GT38" s="12"/>
      <c r="GU38" s="12">
        <f t="shared" si="88"/>
        <v>0</v>
      </c>
      <c r="GV38" s="30" t="str">
        <f>IF(EJ38="ok",CHOOSE(AQ38,'Product Group Codes'!$B$4,'Product Group Codes'!$B$14,'Product Group Codes'!$B$24,'Product Group Codes'!$B$34,'Product Group Codes'!$B$39,'Product Group Codes'!$B$44,'Product Group Codes'!$B$47),"")</f>
        <v/>
      </c>
      <c r="GX38" s="156" t="b">
        <f t="shared" si="89"/>
        <v>1</v>
      </c>
      <c r="GY38" s="156" t="b">
        <f t="shared" si="90"/>
        <v>0</v>
      </c>
      <c r="GZ38" s="156" t="b">
        <f t="shared" si="91"/>
        <v>0</v>
      </c>
      <c r="HB38" s="156" t="b">
        <f t="shared" si="92"/>
        <v>0</v>
      </c>
      <c r="HD38" s="13" t="s">
        <v>3</v>
      </c>
    </row>
    <row r="39" spans="1:212" s="11" customFormat="1" ht="25.5">
      <c r="A39" s="28">
        <v>29</v>
      </c>
      <c r="B39" s="29" t="str">
        <f t="shared" si="7"/>
        <v/>
      </c>
      <c r="C39" s="143"/>
      <c r="D39" s="42"/>
      <c r="E39" s="42"/>
      <c r="F39" s="42"/>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26"/>
      <c r="AT39" s="17"/>
      <c r="AU39" s="26"/>
      <c r="AV39" s="121"/>
      <c r="AW39" s="17"/>
      <c r="AX39" s="26"/>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27"/>
      <c r="CJ39" s="164"/>
      <c r="CK39" s="172" t="str">
        <f t="shared" si="8"/>
        <v/>
      </c>
      <c r="CL39" s="168"/>
      <c r="CM39" s="169"/>
      <c r="CN39" s="169"/>
      <c r="CO39" s="169"/>
      <c r="CP39" s="188"/>
      <c r="CQ39" s="168"/>
      <c r="CR39" s="169"/>
      <c r="CS39" s="169"/>
      <c r="CT39" s="185"/>
      <c r="CU39" s="119"/>
      <c r="CV39" s="125" t="str">
        <f t="shared" si="9"/>
        <v/>
      </c>
      <c r="CW39" s="125" t="str">
        <f t="shared" si="10"/>
        <v/>
      </c>
      <c r="CX39" s="125" t="str">
        <f t="shared" si="11"/>
        <v/>
      </c>
      <c r="CY39" s="125" t="str">
        <f t="shared" si="12"/>
        <v/>
      </c>
      <c r="CZ39" s="125" t="str">
        <f t="shared" si="13"/>
        <v/>
      </c>
      <c r="DA39" s="125" t="str">
        <f t="shared" si="14"/>
        <v/>
      </c>
      <c r="DB39" s="125" t="str">
        <f t="shared" si="15"/>
        <v/>
      </c>
      <c r="DC39" s="125" t="str">
        <f t="shared" si="16"/>
        <v/>
      </c>
      <c r="DD39" s="125" t="str">
        <f t="shared" si="17"/>
        <v/>
      </c>
      <c r="DE39" s="125" t="str">
        <f t="shared" si="18"/>
        <v/>
      </c>
      <c r="DF39" s="125" t="str">
        <f t="shared" si="19"/>
        <v/>
      </c>
      <c r="DG39" s="125" t="str">
        <f t="shared" si="20"/>
        <v/>
      </c>
      <c r="DH39" s="125" t="str">
        <f t="shared" si="21"/>
        <v/>
      </c>
      <c r="DI39" s="125" t="str">
        <f t="shared" si="22"/>
        <v/>
      </c>
      <c r="DJ39" s="125" t="str">
        <f t="shared" si="23"/>
        <v/>
      </c>
      <c r="DK39" s="125" t="str">
        <f t="shared" si="24"/>
        <v/>
      </c>
      <c r="DL39" s="125" t="str">
        <f t="shared" si="25"/>
        <v/>
      </c>
      <c r="DM39" s="125" t="str">
        <f t="shared" si="26"/>
        <v/>
      </c>
      <c r="DN39" s="125" t="str">
        <f t="shared" si="27"/>
        <v/>
      </c>
      <c r="DO39" s="125" t="str">
        <f t="shared" si="28"/>
        <v/>
      </c>
      <c r="DP39" s="125" t="str">
        <f t="shared" si="29"/>
        <v/>
      </c>
      <c r="DQ39" s="125" t="str">
        <f t="shared" si="30"/>
        <v/>
      </c>
      <c r="DR39" s="125" t="str">
        <f t="shared" si="31"/>
        <v/>
      </c>
      <c r="DS39" s="125" t="str">
        <f t="shared" si="32"/>
        <v/>
      </c>
      <c r="DT39" s="125" t="str">
        <f t="shared" si="33"/>
        <v/>
      </c>
      <c r="DU39" s="125" t="str">
        <f t="shared" si="34"/>
        <v/>
      </c>
      <c r="DV39" s="125" t="str">
        <f t="shared" si="35"/>
        <v/>
      </c>
      <c r="DW39" s="125" t="str">
        <f t="shared" si="36"/>
        <v/>
      </c>
      <c r="DX39" s="125" t="str">
        <f t="shared" si="37"/>
        <v/>
      </c>
      <c r="DY39" s="125" t="str">
        <f t="shared" si="38"/>
        <v/>
      </c>
      <c r="DZ39" s="125" t="str">
        <f t="shared" si="39"/>
        <v/>
      </c>
      <c r="EA39" s="125" t="str">
        <f t="shared" si="40"/>
        <v/>
      </c>
      <c r="EB39" s="125" t="str">
        <f t="shared" si="41"/>
        <v/>
      </c>
      <c r="EC39" s="125" t="str">
        <f t="shared" si="42"/>
        <v/>
      </c>
      <c r="ED39" s="125" t="str">
        <f t="shared" si="43"/>
        <v/>
      </c>
      <c r="EE39" s="125" t="str">
        <f t="shared" si="44"/>
        <v/>
      </c>
      <c r="EF39" s="125" t="str">
        <f t="shared" si="45"/>
        <v/>
      </c>
      <c r="EG39" s="125" t="str">
        <f t="shared" si="46"/>
        <v/>
      </c>
      <c r="EH39" s="125" t="str">
        <f t="shared" si="47"/>
        <v/>
      </c>
      <c r="EI39" s="125" t="str">
        <f t="shared" si="48"/>
        <v/>
      </c>
      <c r="EJ39" s="125" t="str">
        <f t="shared" si="49"/>
        <v/>
      </c>
      <c r="EK39" s="125" t="str">
        <f t="shared" si="50"/>
        <v/>
      </c>
      <c r="EL39" s="125" t="str">
        <f t="shared" si="51"/>
        <v/>
      </c>
      <c r="EM39" s="125" t="str">
        <f t="shared" si="52"/>
        <v/>
      </c>
      <c r="EN39" s="125" t="str">
        <f t="shared" si="53"/>
        <v/>
      </c>
      <c r="EO39" s="125" t="str">
        <f t="shared" si="97"/>
        <v/>
      </c>
      <c r="EP39" s="125" t="str">
        <f t="shared" si="97"/>
        <v/>
      </c>
      <c r="EQ39" s="125" t="str">
        <f t="shared" si="97"/>
        <v/>
      </c>
      <c r="ER39" s="125" t="str">
        <f t="shared" si="55"/>
        <v/>
      </c>
      <c r="ES39" s="125" t="str">
        <f t="shared" si="56"/>
        <v/>
      </c>
      <c r="ET39" s="125" t="str">
        <f t="shared" si="57"/>
        <v/>
      </c>
      <c r="EU39" s="125" t="str">
        <f t="shared" si="58"/>
        <v/>
      </c>
      <c r="EV39" s="125" t="str">
        <f t="shared" si="59"/>
        <v/>
      </c>
      <c r="EW39" s="125" t="str">
        <f t="shared" si="60"/>
        <v/>
      </c>
      <c r="EX39" s="125" t="str">
        <f t="shared" si="98"/>
        <v/>
      </c>
      <c r="EY39" s="125" t="str">
        <f t="shared" si="98"/>
        <v/>
      </c>
      <c r="EZ39" s="125" t="str">
        <f t="shared" si="98"/>
        <v/>
      </c>
      <c r="FA39" s="125" t="str">
        <f t="shared" si="98"/>
        <v/>
      </c>
      <c r="FB39" s="125" t="str">
        <f t="shared" si="62"/>
        <v/>
      </c>
      <c r="FC39" s="125" t="str">
        <f t="shared" si="63"/>
        <v/>
      </c>
      <c r="FD39" s="125" t="str">
        <f t="shared" si="99"/>
        <v/>
      </c>
      <c r="FE39" s="125" t="str">
        <f t="shared" si="99"/>
        <v/>
      </c>
      <c r="FF39" s="125" t="str">
        <f t="shared" si="99"/>
        <v/>
      </c>
      <c r="FG39" s="125" t="str">
        <f t="shared" si="99"/>
        <v/>
      </c>
      <c r="FH39" s="125" t="str">
        <f t="shared" si="99"/>
        <v/>
      </c>
      <c r="FI39" s="125" t="str">
        <f t="shared" si="65"/>
        <v/>
      </c>
      <c r="FJ39" s="125" t="str">
        <f t="shared" si="66"/>
        <v/>
      </c>
      <c r="FK39" s="125" t="str">
        <f t="shared" si="67"/>
        <v/>
      </c>
      <c r="FL39" s="125" t="str">
        <f t="shared" si="68"/>
        <v/>
      </c>
      <c r="FM39" s="125" t="str">
        <f t="shared" si="69"/>
        <v/>
      </c>
      <c r="FN39" s="125" t="str">
        <f t="shared" si="70"/>
        <v/>
      </c>
      <c r="FO39" s="125" t="str">
        <f t="shared" si="100"/>
        <v/>
      </c>
      <c r="FP39" s="125" t="str">
        <f t="shared" si="100"/>
        <v/>
      </c>
      <c r="FQ39" s="125" t="str">
        <f t="shared" si="100"/>
        <v/>
      </c>
      <c r="FR39" s="125" t="str">
        <f t="shared" si="100"/>
        <v/>
      </c>
      <c r="FS39" s="125" t="str">
        <f t="shared" si="100"/>
        <v/>
      </c>
      <c r="FT39" s="125" t="str">
        <f t="shared" si="72"/>
        <v/>
      </c>
      <c r="FU39" s="125" t="str">
        <f t="shared" si="73"/>
        <v/>
      </c>
      <c r="FV39" s="125" t="str">
        <f t="shared" si="74"/>
        <v/>
      </c>
      <c r="FW39" s="125" t="str">
        <f t="shared" si="75"/>
        <v/>
      </c>
      <c r="FX39" s="125" t="str">
        <f t="shared" si="76"/>
        <v/>
      </c>
      <c r="FY39" s="125" t="str">
        <f t="shared" si="77"/>
        <v/>
      </c>
      <c r="FZ39" s="125" t="str">
        <f t="shared" si="78"/>
        <v/>
      </c>
      <c r="GA39" s="125" t="str">
        <f t="shared" si="79"/>
        <v/>
      </c>
      <c r="GB39" s="129" t="str">
        <f t="shared" si="80"/>
        <v/>
      </c>
      <c r="GC39" s="10"/>
      <c r="GD39" s="173" t="str">
        <f t="shared" si="81"/>
        <v/>
      </c>
      <c r="GE39" s="173" t="str">
        <f t="shared" si="82"/>
        <v/>
      </c>
      <c r="GF39" s="173" t="str">
        <f t="shared" si="93"/>
        <v/>
      </c>
      <c r="GG39" s="173" t="str">
        <f t="shared" si="83"/>
        <v/>
      </c>
      <c r="GH39" s="183" t="str">
        <f t="shared" si="84"/>
        <v/>
      </c>
      <c r="GI39" s="182" t="str">
        <f t="shared" si="85"/>
        <v/>
      </c>
      <c r="GJ39" s="173" t="str">
        <f t="shared" si="86"/>
        <v/>
      </c>
      <c r="GK39" s="173" t="str">
        <f t="shared" si="87"/>
        <v/>
      </c>
      <c r="GL39" s="173" t="str">
        <f t="shared" si="94"/>
        <v/>
      </c>
      <c r="GM39" s="10"/>
      <c r="GN39" s="10"/>
      <c r="GO39" s="10"/>
      <c r="GP39" s="10"/>
      <c r="GS39" s="12"/>
      <c r="GT39" s="12"/>
      <c r="GU39" s="12">
        <f t="shared" si="88"/>
        <v>0</v>
      </c>
      <c r="GV39" s="30" t="str">
        <f>IF(EJ39="ok",CHOOSE(AQ39,'Product Group Codes'!$B$4,'Product Group Codes'!$B$14,'Product Group Codes'!$B$24,'Product Group Codes'!$B$34,'Product Group Codes'!$B$39,'Product Group Codes'!$B$44,'Product Group Codes'!$B$47),"")</f>
        <v/>
      </c>
      <c r="GX39" s="156" t="b">
        <f t="shared" si="89"/>
        <v>1</v>
      </c>
      <c r="GY39" s="156" t="b">
        <f t="shared" si="90"/>
        <v>0</v>
      </c>
      <c r="GZ39" s="156" t="b">
        <f t="shared" si="91"/>
        <v>0</v>
      </c>
      <c r="HB39" s="156" t="b">
        <f t="shared" si="92"/>
        <v>0</v>
      </c>
      <c r="HD39" s="13" t="s">
        <v>3</v>
      </c>
    </row>
    <row r="40" spans="1:212" s="11" customFormat="1" ht="25.5">
      <c r="A40" s="28">
        <v>30</v>
      </c>
      <c r="B40" s="29" t="str">
        <f t="shared" si="7"/>
        <v/>
      </c>
      <c r="C40" s="143"/>
      <c r="D40" s="42"/>
      <c r="E40" s="42"/>
      <c r="F40" s="42"/>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26"/>
      <c r="AT40" s="17"/>
      <c r="AU40" s="26"/>
      <c r="AV40" s="121"/>
      <c r="AW40" s="17"/>
      <c r="AX40" s="26"/>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27"/>
      <c r="CJ40" s="164"/>
      <c r="CK40" s="172" t="str">
        <f t="shared" si="8"/>
        <v/>
      </c>
      <c r="CL40" s="168"/>
      <c r="CM40" s="169"/>
      <c r="CN40" s="169"/>
      <c r="CO40" s="169"/>
      <c r="CP40" s="188"/>
      <c r="CQ40" s="168"/>
      <c r="CR40" s="169"/>
      <c r="CS40" s="169"/>
      <c r="CT40" s="185"/>
      <c r="CU40" s="119"/>
      <c r="CV40" s="125" t="str">
        <f t="shared" si="9"/>
        <v/>
      </c>
      <c r="CW40" s="125" t="str">
        <f t="shared" si="10"/>
        <v/>
      </c>
      <c r="CX40" s="125" t="str">
        <f t="shared" si="11"/>
        <v/>
      </c>
      <c r="CY40" s="125" t="str">
        <f t="shared" si="12"/>
        <v/>
      </c>
      <c r="CZ40" s="125" t="str">
        <f t="shared" si="13"/>
        <v/>
      </c>
      <c r="DA40" s="125" t="str">
        <f t="shared" si="14"/>
        <v/>
      </c>
      <c r="DB40" s="125" t="str">
        <f t="shared" si="15"/>
        <v/>
      </c>
      <c r="DC40" s="125" t="str">
        <f t="shared" si="16"/>
        <v/>
      </c>
      <c r="DD40" s="125" t="str">
        <f t="shared" si="17"/>
        <v/>
      </c>
      <c r="DE40" s="125" t="str">
        <f t="shared" si="18"/>
        <v/>
      </c>
      <c r="DF40" s="125" t="str">
        <f t="shared" si="19"/>
        <v/>
      </c>
      <c r="DG40" s="125" t="str">
        <f t="shared" si="20"/>
        <v/>
      </c>
      <c r="DH40" s="125" t="str">
        <f t="shared" si="21"/>
        <v/>
      </c>
      <c r="DI40" s="125" t="str">
        <f t="shared" si="22"/>
        <v/>
      </c>
      <c r="DJ40" s="125" t="str">
        <f t="shared" si="23"/>
        <v/>
      </c>
      <c r="DK40" s="125" t="str">
        <f t="shared" si="24"/>
        <v/>
      </c>
      <c r="DL40" s="125" t="str">
        <f t="shared" si="25"/>
        <v/>
      </c>
      <c r="DM40" s="125" t="str">
        <f t="shared" si="26"/>
        <v/>
      </c>
      <c r="DN40" s="125" t="str">
        <f t="shared" si="27"/>
        <v/>
      </c>
      <c r="DO40" s="125" t="str">
        <f t="shared" si="28"/>
        <v/>
      </c>
      <c r="DP40" s="125" t="str">
        <f t="shared" si="29"/>
        <v/>
      </c>
      <c r="DQ40" s="125" t="str">
        <f t="shared" si="30"/>
        <v/>
      </c>
      <c r="DR40" s="125" t="str">
        <f t="shared" si="31"/>
        <v/>
      </c>
      <c r="DS40" s="125" t="str">
        <f t="shared" si="32"/>
        <v/>
      </c>
      <c r="DT40" s="125" t="str">
        <f t="shared" si="33"/>
        <v/>
      </c>
      <c r="DU40" s="125" t="str">
        <f t="shared" si="34"/>
        <v/>
      </c>
      <c r="DV40" s="125" t="str">
        <f t="shared" si="35"/>
        <v/>
      </c>
      <c r="DW40" s="125" t="str">
        <f t="shared" si="36"/>
        <v/>
      </c>
      <c r="DX40" s="125" t="str">
        <f t="shared" si="37"/>
        <v/>
      </c>
      <c r="DY40" s="125" t="str">
        <f t="shared" si="38"/>
        <v/>
      </c>
      <c r="DZ40" s="125" t="str">
        <f t="shared" si="39"/>
        <v/>
      </c>
      <c r="EA40" s="125" t="str">
        <f t="shared" si="40"/>
        <v/>
      </c>
      <c r="EB40" s="125" t="str">
        <f t="shared" si="41"/>
        <v/>
      </c>
      <c r="EC40" s="125" t="str">
        <f t="shared" si="42"/>
        <v/>
      </c>
      <c r="ED40" s="125" t="str">
        <f t="shared" si="43"/>
        <v/>
      </c>
      <c r="EE40" s="125" t="str">
        <f t="shared" si="44"/>
        <v/>
      </c>
      <c r="EF40" s="125" t="str">
        <f t="shared" si="45"/>
        <v/>
      </c>
      <c r="EG40" s="125" t="str">
        <f t="shared" si="46"/>
        <v/>
      </c>
      <c r="EH40" s="125" t="str">
        <f t="shared" si="47"/>
        <v/>
      </c>
      <c r="EI40" s="125" t="str">
        <f t="shared" si="48"/>
        <v/>
      </c>
      <c r="EJ40" s="125" t="str">
        <f t="shared" si="49"/>
        <v/>
      </c>
      <c r="EK40" s="125" t="str">
        <f t="shared" si="50"/>
        <v/>
      </c>
      <c r="EL40" s="125" t="str">
        <f t="shared" si="51"/>
        <v/>
      </c>
      <c r="EM40" s="125" t="str">
        <f t="shared" si="52"/>
        <v/>
      </c>
      <c r="EN40" s="125" t="str">
        <f t="shared" si="53"/>
        <v/>
      </c>
      <c r="EO40" s="125" t="str">
        <f t="shared" si="97"/>
        <v/>
      </c>
      <c r="EP40" s="125" t="str">
        <f t="shared" si="97"/>
        <v/>
      </c>
      <c r="EQ40" s="125" t="str">
        <f t="shared" si="97"/>
        <v/>
      </c>
      <c r="ER40" s="125" t="str">
        <f t="shared" si="55"/>
        <v/>
      </c>
      <c r="ES40" s="125" t="str">
        <f t="shared" si="56"/>
        <v/>
      </c>
      <c r="ET40" s="125" t="str">
        <f t="shared" si="57"/>
        <v/>
      </c>
      <c r="EU40" s="125" t="str">
        <f t="shared" si="58"/>
        <v/>
      </c>
      <c r="EV40" s="125" t="str">
        <f t="shared" si="59"/>
        <v/>
      </c>
      <c r="EW40" s="125" t="str">
        <f t="shared" si="60"/>
        <v/>
      </c>
      <c r="EX40" s="125" t="str">
        <f t="shared" si="98"/>
        <v/>
      </c>
      <c r="EY40" s="125" t="str">
        <f t="shared" si="98"/>
        <v/>
      </c>
      <c r="EZ40" s="125" t="str">
        <f t="shared" si="98"/>
        <v/>
      </c>
      <c r="FA40" s="125" t="str">
        <f t="shared" si="98"/>
        <v/>
      </c>
      <c r="FB40" s="125" t="str">
        <f t="shared" si="62"/>
        <v/>
      </c>
      <c r="FC40" s="125" t="str">
        <f t="shared" si="63"/>
        <v/>
      </c>
      <c r="FD40" s="125" t="str">
        <f t="shared" si="99"/>
        <v/>
      </c>
      <c r="FE40" s="125" t="str">
        <f t="shared" si="99"/>
        <v/>
      </c>
      <c r="FF40" s="125" t="str">
        <f t="shared" si="99"/>
        <v/>
      </c>
      <c r="FG40" s="125" t="str">
        <f t="shared" si="99"/>
        <v/>
      </c>
      <c r="FH40" s="125" t="str">
        <f t="shared" si="99"/>
        <v/>
      </c>
      <c r="FI40" s="125" t="str">
        <f t="shared" si="65"/>
        <v/>
      </c>
      <c r="FJ40" s="125" t="str">
        <f t="shared" si="66"/>
        <v/>
      </c>
      <c r="FK40" s="125" t="str">
        <f t="shared" si="67"/>
        <v/>
      </c>
      <c r="FL40" s="125" t="str">
        <f t="shared" si="68"/>
        <v/>
      </c>
      <c r="FM40" s="125" t="str">
        <f t="shared" si="69"/>
        <v/>
      </c>
      <c r="FN40" s="125" t="str">
        <f t="shared" si="70"/>
        <v/>
      </c>
      <c r="FO40" s="125" t="str">
        <f t="shared" si="100"/>
        <v/>
      </c>
      <c r="FP40" s="125" t="str">
        <f t="shared" si="100"/>
        <v/>
      </c>
      <c r="FQ40" s="125" t="str">
        <f t="shared" si="100"/>
        <v/>
      </c>
      <c r="FR40" s="125" t="str">
        <f t="shared" si="100"/>
        <v/>
      </c>
      <c r="FS40" s="125" t="str">
        <f t="shared" si="100"/>
        <v/>
      </c>
      <c r="FT40" s="125" t="str">
        <f t="shared" si="72"/>
        <v/>
      </c>
      <c r="FU40" s="125" t="str">
        <f t="shared" si="73"/>
        <v/>
      </c>
      <c r="FV40" s="125" t="str">
        <f t="shared" si="74"/>
        <v/>
      </c>
      <c r="FW40" s="125" t="str">
        <f t="shared" si="75"/>
        <v/>
      </c>
      <c r="FX40" s="125" t="str">
        <f t="shared" si="76"/>
        <v/>
      </c>
      <c r="FY40" s="125" t="str">
        <f t="shared" si="77"/>
        <v/>
      </c>
      <c r="FZ40" s="125" t="str">
        <f t="shared" si="78"/>
        <v/>
      </c>
      <c r="GA40" s="125" t="str">
        <f t="shared" si="79"/>
        <v/>
      </c>
      <c r="GB40" s="129" t="str">
        <f t="shared" si="80"/>
        <v/>
      </c>
      <c r="GC40" s="10"/>
      <c r="GD40" s="173" t="str">
        <f t="shared" si="81"/>
        <v/>
      </c>
      <c r="GE40" s="173" t="str">
        <f t="shared" si="82"/>
        <v/>
      </c>
      <c r="GF40" s="173" t="str">
        <f t="shared" si="93"/>
        <v/>
      </c>
      <c r="GG40" s="173" t="str">
        <f t="shared" si="83"/>
        <v/>
      </c>
      <c r="GH40" s="183" t="str">
        <f t="shared" si="84"/>
        <v/>
      </c>
      <c r="GI40" s="182" t="str">
        <f t="shared" si="85"/>
        <v/>
      </c>
      <c r="GJ40" s="173" t="str">
        <f t="shared" si="86"/>
        <v/>
      </c>
      <c r="GK40" s="173" t="str">
        <f t="shared" si="87"/>
        <v/>
      </c>
      <c r="GL40" s="173" t="str">
        <f t="shared" si="94"/>
        <v/>
      </c>
      <c r="GM40" s="10"/>
      <c r="GN40" s="10"/>
      <c r="GO40" s="10"/>
      <c r="GP40" s="10"/>
      <c r="GS40" s="12"/>
      <c r="GT40" s="12"/>
      <c r="GU40" s="12">
        <f t="shared" si="88"/>
        <v>0</v>
      </c>
      <c r="GV40" s="30" t="str">
        <f>IF(EJ40="ok",CHOOSE(AQ40,'Product Group Codes'!$B$4,'Product Group Codes'!$B$14,'Product Group Codes'!$B$24,'Product Group Codes'!$B$34,'Product Group Codes'!$B$39,'Product Group Codes'!$B$44,'Product Group Codes'!$B$47),"")</f>
        <v/>
      </c>
      <c r="GX40" s="156" t="b">
        <f t="shared" si="89"/>
        <v>1</v>
      </c>
      <c r="GY40" s="156" t="b">
        <f t="shared" si="90"/>
        <v>0</v>
      </c>
      <c r="GZ40" s="156" t="b">
        <f t="shared" si="91"/>
        <v>0</v>
      </c>
      <c r="HB40" s="156" t="b">
        <f t="shared" si="92"/>
        <v>0</v>
      </c>
      <c r="HD40" s="13" t="s">
        <v>3</v>
      </c>
    </row>
    <row r="41" spans="1:212" s="11" customFormat="1" ht="25.5">
      <c r="A41" s="28">
        <v>31</v>
      </c>
      <c r="B41" s="29" t="str">
        <f t="shared" si="7"/>
        <v/>
      </c>
      <c r="C41" s="143"/>
      <c r="D41" s="42"/>
      <c r="E41" s="42"/>
      <c r="F41" s="42"/>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26"/>
      <c r="AT41" s="17"/>
      <c r="AU41" s="26"/>
      <c r="AV41" s="121"/>
      <c r="AW41" s="17"/>
      <c r="AX41" s="26"/>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27"/>
      <c r="CJ41" s="164"/>
      <c r="CK41" s="172" t="str">
        <f t="shared" si="8"/>
        <v/>
      </c>
      <c r="CL41" s="168"/>
      <c r="CM41" s="169"/>
      <c r="CN41" s="169"/>
      <c r="CO41" s="169"/>
      <c r="CP41" s="188"/>
      <c r="CQ41" s="168"/>
      <c r="CR41" s="169"/>
      <c r="CS41" s="169"/>
      <c r="CT41" s="185"/>
      <c r="CU41" s="119"/>
      <c r="CV41" s="125" t="str">
        <f t="shared" si="9"/>
        <v/>
      </c>
      <c r="CW41" s="125" t="str">
        <f t="shared" si="10"/>
        <v/>
      </c>
      <c r="CX41" s="125" t="str">
        <f t="shared" si="11"/>
        <v/>
      </c>
      <c r="CY41" s="125" t="str">
        <f t="shared" si="12"/>
        <v/>
      </c>
      <c r="CZ41" s="125" t="str">
        <f t="shared" si="13"/>
        <v/>
      </c>
      <c r="DA41" s="125" t="str">
        <f t="shared" si="14"/>
        <v/>
      </c>
      <c r="DB41" s="125" t="str">
        <f t="shared" si="15"/>
        <v/>
      </c>
      <c r="DC41" s="125" t="str">
        <f t="shared" si="16"/>
        <v/>
      </c>
      <c r="DD41" s="125" t="str">
        <f t="shared" si="17"/>
        <v/>
      </c>
      <c r="DE41" s="125" t="str">
        <f t="shared" si="18"/>
        <v/>
      </c>
      <c r="DF41" s="125" t="str">
        <f t="shared" si="19"/>
        <v/>
      </c>
      <c r="DG41" s="125" t="str">
        <f t="shared" si="20"/>
        <v/>
      </c>
      <c r="DH41" s="125" t="str">
        <f t="shared" si="21"/>
        <v/>
      </c>
      <c r="DI41" s="125" t="str">
        <f t="shared" si="22"/>
        <v/>
      </c>
      <c r="DJ41" s="125" t="str">
        <f t="shared" si="23"/>
        <v/>
      </c>
      <c r="DK41" s="125" t="str">
        <f t="shared" si="24"/>
        <v/>
      </c>
      <c r="DL41" s="125" t="str">
        <f t="shared" si="25"/>
        <v/>
      </c>
      <c r="DM41" s="125" t="str">
        <f t="shared" si="26"/>
        <v/>
      </c>
      <c r="DN41" s="125" t="str">
        <f t="shared" si="27"/>
        <v/>
      </c>
      <c r="DO41" s="125" t="str">
        <f t="shared" si="28"/>
        <v/>
      </c>
      <c r="DP41" s="125" t="str">
        <f t="shared" si="29"/>
        <v/>
      </c>
      <c r="DQ41" s="125" t="str">
        <f t="shared" si="30"/>
        <v/>
      </c>
      <c r="DR41" s="125" t="str">
        <f t="shared" si="31"/>
        <v/>
      </c>
      <c r="DS41" s="125" t="str">
        <f t="shared" si="32"/>
        <v/>
      </c>
      <c r="DT41" s="125" t="str">
        <f t="shared" si="33"/>
        <v/>
      </c>
      <c r="DU41" s="125" t="str">
        <f t="shared" si="34"/>
        <v/>
      </c>
      <c r="DV41" s="125" t="str">
        <f t="shared" si="35"/>
        <v/>
      </c>
      <c r="DW41" s="125" t="str">
        <f t="shared" si="36"/>
        <v/>
      </c>
      <c r="DX41" s="125" t="str">
        <f t="shared" si="37"/>
        <v/>
      </c>
      <c r="DY41" s="125" t="str">
        <f t="shared" si="38"/>
        <v/>
      </c>
      <c r="DZ41" s="125" t="str">
        <f t="shared" si="39"/>
        <v/>
      </c>
      <c r="EA41" s="125" t="str">
        <f t="shared" si="40"/>
        <v/>
      </c>
      <c r="EB41" s="125" t="str">
        <f t="shared" si="41"/>
        <v/>
      </c>
      <c r="EC41" s="125" t="str">
        <f t="shared" si="42"/>
        <v/>
      </c>
      <c r="ED41" s="125" t="str">
        <f t="shared" si="43"/>
        <v/>
      </c>
      <c r="EE41" s="125" t="str">
        <f t="shared" si="44"/>
        <v/>
      </c>
      <c r="EF41" s="125" t="str">
        <f t="shared" si="45"/>
        <v/>
      </c>
      <c r="EG41" s="125" t="str">
        <f t="shared" si="46"/>
        <v/>
      </c>
      <c r="EH41" s="125" t="str">
        <f t="shared" si="47"/>
        <v/>
      </c>
      <c r="EI41" s="125" t="str">
        <f t="shared" si="48"/>
        <v/>
      </c>
      <c r="EJ41" s="125" t="str">
        <f t="shared" si="49"/>
        <v/>
      </c>
      <c r="EK41" s="125" t="str">
        <f t="shared" si="50"/>
        <v/>
      </c>
      <c r="EL41" s="125" t="str">
        <f t="shared" si="51"/>
        <v/>
      </c>
      <c r="EM41" s="125" t="str">
        <f t="shared" si="52"/>
        <v/>
      </c>
      <c r="EN41" s="125" t="str">
        <f t="shared" si="53"/>
        <v/>
      </c>
      <c r="EO41" s="125" t="str">
        <f t="shared" si="97"/>
        <v/>
      </c>
      <c r="EP41" s="125" t="str">
        <f t="shared" si="97"/>
        <v/>
      </c>
      <c r="EQ41" s="125" t="str">
        <f t="shared" si="97"/>
        <v/>
      </c>
      <c r="ER41" s="125" t="str">
        <f t="shared" si="55"/>
        <v/>
      </c>
      <c r="ES41" s="125" t="str">
        <f t="shared" si="56"/>
        <v/>
      </c>
      <c r="ET41" s="125" t="str">
        <f t="shared" si="57"/>
        <v/>
      </c>
      <c r="EU41" s="125" t="str">
        <f t="shared" si="58"/>
        <v/>
      </c>
      <c r="EV41" s="125" t="str">
        <f t="shared" si="59"/>
        <v/>
      </c>
      <c r="EW41" s="125" t="str">
        <f t="shared" si="60"/>
        <v/>
      </c>
      <c r="EX41" s="125" t="str">
        <f t="shared" si="98"/>
        <v/>
      </c>
      <c r="EY41" s="125" t="str">
        <f t="shared" si="98"/>
        <v/>
      </c>
      <c r="EZ41" s="125" t="str">
        <f t="shared" si="98"/>
        <v/>
      </c>
      <c r="FA41" s="125" t="str">
        <f t="shared" si="98"/>
        <v/>
      </c>
      <c r="FB41" s="125" t="str">
        <f t="shared" si="62"/>
        <v/>
      </c>
      <c r="FC41" s="125" t="str">
        <f t="shared" si="63"/>
        <v/>
      </c>
      <c r="FD41" s="125" t="str">
        <f t="shared" ref="FD41:FH50" si="101">IF(COUNTA($C41:$CI41)=0,"","ok")</f>
        <v/>
      </c>
      <c r="FE41" s="125" t="str">
        <f t="shared" si="101"/>
        <v/>
      </c>
      <c r="FF41" s="125" t="str">
        <f t="shared" si="101"/>
        <v/>
      </c>
      <c r="FG41" s="125" t="str">
        <f t="shared" si="101"/>
        <v/>
      </c>
      <c r="FH41" s="125" t="str">
        <f t="shared" si="101"/>
        <v/>
      </c>
      <c r="FI41" s="125" t="str">
        <f t="shared" si="65"/>
        <v/>
      </c>
      <c r="FJ41" s="125" t="str">
        <f t="shared" si="66"/>
        <v/>
      </c>
      <c r="FK41" s="125" t="str">
        <f t="shared" si="67"/>
        <v/>
      </c>
      <c r="FL41" s="125" t="str">
        <f t="shared" si="68"/>
        <v/>
      </c>
      <c r="FM41" s="125" t="str">
        <f t="shared" si="69"/>
        <v/>
      </c>
      <c r="FN41" s="125" t="str">
        <f t="shared" si="70"/>
        <v/>
      </c>
      <c r="FO41" s="125" t="str">
        <f t="shared" ref="FO41:FS50" si="102">IF(COUNTA($C41:$CI41)=0,"","ok")</f>
        <v/>
      </c>
      <c r="FP41" s="125" t="str">
        <f t="shared" si="102"/>
        <v/>
      </c>
      <c r="FQ41" s="125" t="str">
        <f t="shared" si="102"/>
        <v/>
      </c>
      <c r="FR41" s="125" t="str">
        <f t="shared" si="102"/>
        <v/>
      </c>
      <c r="FS41" s="125" t="str">
        <f t="shared" si="102"/>
        <v/>
      </c>
      <c r="FT41" s="125" t="str">
        <f t="shared" si="72"/>
        <v/>
      </c>
      <c r="FU41" s="125" t="str">
        <f t="shared" si="73"/>
        <v/>
      </c>
      <c r="FV41" s="125" t="str">
        <f t="shared" si="74"/>
        <v/>
      </c>
      <c r="FW41" s="125" t="str">
        <f t="shared" si="75"/>
        <v/>
      </c>
      <c r="FX41" s="125" t="str">
        <f t="shared" si="76"/>
        <v/>
      </c>
      <c r="FY41" s="125" t="str">
        <f t="shared" si="77"/>
        <v/>
      </c>
      <c r="FZ41" s="125" t="str">
        <f t="shared" si="78"/>
        <v/>
      </c>
      <c r="GA41" s="125" t="str">
        <f t="shared" si="79"/>
        <v/>
      </c>
      <c r="GB41" s="129" t="str">
        <f t="shared" si="80"/>
        <v/>
      </c>
      <c r="GC41" s="10"/>
      <c r="GD41" s="173" t="str">
        <f t="shared" si="81"/>
        <v/>
      </c>
      <c r="GE41" s="173" t="str">
        <f t="shared" si="82"/>
        <v/>
      </c>
      <c r="GF41" s="173" t="str">
        <f t="shared" si="93"/>
        <v/>
      </c>
      <c r="GG41" s="173" t="str">
        <f t="shared" si="83"/>
        <v/>
      </c>
      <c r="GH41" s="183" t="str">
        <f t="shared" si="84"/>
        <v/>
      </c>
      <c r="GI41" s="182" t="str">
        <f t="shared" si="85"/>
        <v/>
      </c>
      <c r="GJ41" s="173" t="str">
        <f t="shared" si="86"/>
        <v/>
      </c>
      <c r="GK41" s="173" t="str">
        <f t="shared" si="87"/>
        <v/>
      </c>
      <c r="GL41" s="173" t="str">
        <f t="shared" si="94"/>
        <v/>
      </c>
      <c r="GM41" s="10"/>
      <c r="GN41" s="10"/>
      <c r="GO41" s="10"/>
      <c r="GP41" s="10"/>
      <c r="GS41" s="12"/>
      <c r="GT41" s="12"/>
      <c r="GU41" s="12">
        <f t="shared" si="88"/>
        <v>0</v>
      </c>
      <c r="GV41" s="30" t="str">
        <f>IF(EJ41="ok",CHOOSE(AQ41,'Product Group Codes'!$B$4,'Product Group Codes'!$B$14,'Product Group Codes'!$B$24,'Product Group Codes'!$B$34,'Product Group Codes'!$B$39,'Product Group Codes'!$B$44,'Product Group Codes'!$B$47),"")</f>
        <v/>
      </c>
      <c r="GX41" s="156" t="b">
        <f t="shared" si="89"/>
        <v>1</v>
      </c>
      <c r="GY41" s="156" t="b">
        <f t="shared" si="90"/>
        <v>0</v>
      </c>
      <c r="GZ41" s="156" t="b">
        <f t="shared" si="91"/>
        <v>0</v>
      </c>
      <c r="HB41" s="156" t="b">
        <f t="shared" si="92"/>
        <v>0</v>
      </c>
      <c r="HD41" s="13" t="s">
        <v>3</v>
      </c>
    </row>
    <row r="42" spans="1:212" s="11" customFormat="1" ht="25.5">
      <c r="A42" s="28">
        <v>32</v>
      </c>
      <c r="B42" s="29" t="str">
        <f t="shared" si="7"/>
        <v/>
      </c>
      <c r="C42" s="143"/>
      <c r="D42" s="42"/>
      <c r="E42" s="42"/>
      <c r="F42" s="42"/>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26"/>
      <c r="AT42" s="17"/>
      <c r="AU42" s="26"/>
      <c r="AV42" s="121"/>
      <c r="AW42" s="17"/>
      <c r="AX42" s="26"/>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27"/>
      <c r="CJ42" s="164"/>
      <c r="CK42" s="172" t="str">
        <f t="shared" si="8"/>
        <v/>
      </c>
      <c r="CL42" s="168"/>
      <c r="CM42" s="169"/>
      <c r="CN42" s="169"/>
      <c r="CO42" s="169"/>
      <c r="CP42" s="188"/>
      <c r="CQ42" s="168"/>
      <c r="CR42" s="169"/>
      <c r="CS42" s="169"/>
      <c r="CT42" s="185"/>
      <c r="CU42" s="119"/>
      <c r="CV42" s="125" t="str">
        <f t="shared" si="9"/>
        <v/>
      </c>
      <c r="CW42" s="125" t="str">
        <f t="shared" si="10"/>
        <v/>
      </c>
      <c r="CX42" s="125" t="str">
        <f t="shared" si="11"/>
        <v/>
      </c>
      <c r="CY42" s="125" t="str">
        <f t="shared" si="12"/>
        <v/>
      </c>
      <c r="CZ42" s="125" t="str">
        <f t="shared" si="13"/>
        <v/>
      </c>
      <c r="DA42" s="125" t="str">
        <f t="shared" si="14"/>
        <v/>
      </c>
      <c r="DB42" s="125" t="str">
        <f t="shared" si="15"/>
        <v/>
      </c>
      <c r="DC42" s="125" t="str">
        <f t="shared" si="16"/>
        <v/>
      </c>
      <c r="DD42" s="125" t="str">
        <f t="shared" si="17"/>
        <v/>
      </c>
      <c r="DE42" s="125" t="str">
        <f t="shared" si="18"/>
        <v/>
      </c>
      <c r="DF42" s="125" t="str">
        <f t="shared" si="19"/>
        <v/>
      </c>
      <c r="DG42" s="125" t="str">
        <f t="shared" si="20"/>
        <v/>
      </c>
      <c r="DH42" s="125" t="str">
        <f t="shared" si="21"/>
        <v/>
      </c>
      <c r="DI42" s="125" t="str">
        <f t="shared" si="22"/>
        <v/>
      </c>
      <c r="DJ42" s="125" t="str">
        <f t="shared" si="23"/>
        <v/>
      </c>
      <c r="DK42" s="125" t="str">
        <f t="shared" si="24"/>
        <v/>
      </c>
      <c r="DL42" s="125" t="str">
        <f t="shared" si="25"/>
        <v/>
      </c>
      <c r="DM42" s="125" t="str">
        <f t="shared" si="26"/>
        <v/>
      </c>
      <c r="DN42" s="125" t="str">
        <f t="shared" si="27"/>
        <v/>
      </c>
      <c r="DO42" s="125" t="str">
        <f t="shared" si="28"/>
        <v/>
      </c>
      <c r="DP42" s="125" t="str">
        <f t="shared" si="29"/>
        <v/>
      </c>
      <c r="DQ42" s="125" t="str">
        <f t="shared" si="30"/>
        <v/>
      </c>
      <c r="DR42" s="125" t="str">
        <f t="shared" si="31"/>
        <v/>
      </c>
      <c r="DS42" s="125" t="str">
        <f t="shared" si="32"/>
        <v/>
      </c>
      <c r="DT42" s="125" t="str">
        <f t="shared" si="33"/>
        <v/>
      </c>
      <c r="DU42" s="125" t="str">
        <f t="shared" si="34"/>
        <v/>
      </c>
      <c r="DV42" s="125" t="str">
        <f t="shared" si="35"/>
        <v/>
      </c>
      <c r="DW42" s="125" t="str">
        <f t="shared" si="36"/>
        <v/>
      </c>
      <c r="DX42" s="125" t="str">
        <f t="shared" si="37"/>
        <v/>
      </c>
      <c r="DY42" s="125" t="str">
        <f t="shared" si="38"/>
        <v/>
      </c>
      <c r="DZ42" s="125" t="str">
        <f t="shared" si="39"/>
        <v/>
      </c>
      <c r="EA42" s="125" t="str">
        <f t="shared" si="40"/>
        <v/>
      </c>
      <c r="EB42" s="125" t="str">
        <f t="shared" si="41"/>
        <v/>
      </c>
      <c r="EC42" s="125" t="str">
        <f t="shared" si="42"/>
        <v/>
      </c>
      <c r="ED42" s="125" t="str">
        <f t="shared" si="43"/>
        <v/>
      </c>
      <c r="EE42" s="125" t="str">
        <f t="shared" si="44"/>
        <v/>
      </c>
      <c r="EF42" s="125" t="str">
        <f t="shared" si="45"/>
        <v/>
      </c>
      <c r="EG42" s="125" t="str">
        <f t="shared" si="46"/>
        <v/>
      </c>
      <c r="EH42" s="125" t="str">
        <f t="shared" si="47"/>
        <v/>
      </c>
      <c r="EI42" s="125" t="str">
        <f t="shared" si="48"/>
        <v/>
      </c>
      <c r="EJ42" s="125" t="str">
        <f t="shared" si="49"/>
        <v/>
      </c>
      <c r="EK42" s="125" t="str">
        <f t="shared" si="50"/>
        <v/>
      </c>
      <c r="EL42" s="125" t="str">
        <f t="shared" si="51"/>
        <v/>
      </c>
      <c r="EM42" s="125" t="str">
        <f t="shared" si="52"/>
        <v/>
      </c>
      <c r="EN42" s="125" t="str">
        <f t="shared" si="53"/>
        <v/>
      </c>
      <c r="EO42" s="125" t="str">
        <f t="shared" si="97"/>
        <v/>
      </c>
      <c r="EP42" s="125" t="str">
        <f t="shared" si="97"/>
        <v/>
      </c>
      <c r="EQ42" s="125" t="str">
        <f t="shared" si="97"/>
        <v/>
      </c>
      <c r="ER42" s="125" t="str">
        <f t="shared" si="55"/>
        <v/>
      </c>
      <c r="ES42" s="125" t="str">
        <f t="shared" si="56"/>
        <v/>
      </c>
      <c r="ET42" s="125" t="str">
        <f t="shared" si="57"/>
        <v/>
      </c>
      <c r="EU42" s="125" t="str">
        <f t="shared" si="58"/>
        <v/>
      </c>
      <c r="EV42" s="125" t="str">
        <f t="shared" si="59"/>
        <v/>
      </c>
      <c r="EW42" s="125" t="str">
        <f t="shared" si="60"/>
        <v/>
      </c>
      <c r="EX42" s="125" t="str">
        <f t="shared" si="98"/>
        <v/>
      </c>
      <c r="EY42" s="125" t="str">
        <f t="shared" si="98"/>
        <v/>
      </c>
      <c r="EZ42" s="125" t="str">
        <f t="shared" si="98"/>
        <v/>
      </c>
      <c r="FA42" s="125" t="str">
        <f t="shared" si="98"/>
        <v/>
      </c>
      <c r="FB42" s="125" t="str">
        <f t="shared" si="62"/>
        <v/>
      </c>
      <c r="FC42" s="125" t="str">
        <f t="shared" si="63"/>
        <v/>
      </c>
      <c r="FD42" s="125" t="str">
        <f t="shared" si="101"/>
        <v/>
      </c>
      <c r="FE42" s="125" t="str">
        <f t="shared" si="101"/>
        <v/>
      </c>
      <c r="FF42" s="125" t="str">
        <f t="shared" si="101"/>
        <v/>
      </c>
      <c r="FG42" s="125" t="str">
        <f t="shared" si="101"/>
        <v/>
      </c>
      <c r="FH42" s="125" t="str">
        <f t="shared" si="101"/>
        <v/>
      </c>
      <c r="FI42" s="125" t="str">
        <f t="shared" si="65"/>
        <v/>
      </c>
      <c r="FJ42" s="125" t="str">
        <f t="shared" si="66"/>
        <v/>
      </c>
      <c r="FK42" s="125" t="str">
        <f t="shared" si="67"/>
        <v/>
      </c>
      <c r="FL42" s="125" t="str">
        <f t="shared" si="68"/>
        <v/>
      </c>
      <c r="FM42" s="125" t="str">
        <f t="shared" si="69"/>
        <v/>
      </c>
      <c r="FN42" s="125" t="str">
        <f t="shared" si="70"/>
        <v/>
      </c>
      <c r="FO42" s="125" t="str">
        <f t="shared" si="102"/>
        <v/>
      </c>
      <c r="FP42" s="125" t="str">
        <f t="shared" si="102"/>
        <v/>
      </c>
      <c r="FQ42" s="125" t="str">
        <f t="shared" si="102"/>
        <v/>
      </c>
      <c r="FR42" s="125" t="str">
        <f t="shared" si="102"/>
        <v/>
      </c>
      <c r="FS42" s="125" t="str">
        <f t="shared" si="102"/>
        <v/>
      </c>
      <c r="FT42" s="125" t="str">
        <f t="shared" si="72"/>
        <v/>
      </c>
      <c r="FU42" s="125" t="str">
        <f t="shared" si="73"/>
        <v/>
      </c>
      <c r="FV42" s="125" t="str">
        <f t="shared" si="74"/>
        <v/>
      </c>
      <c r="FW42" s="125" t="str">
        <f t="shared" si="75"/>
        <v/>
      </c>
      <c r="FX42" s="125" t="str">
        <f t="shared" si="76"/>
        <v/>
      </c>
      <c r="FY42" s="125" t="str">
        <f t="shared" si="77"/>
        <v/>
      </c>
      <c r="FZ42" s="125" t="str">
        <f t="shared" si="78"/>
        <v/>
      </c>
      <c r="GA42" s="125" t="str">
        <f t="shared" si="79"/>
        <v/>
      </c>
      <c r="GB42" s="129" t="str">
        <f t="shared" si="80"/>
        <v/>
      </c>
      <c r="GC42" s="10"/>
      <c r="GD42" s="173" t="str">
        <f t="shared" si="81"/>
        <v/>
      </c>
      <c r="GE42" s="173" t="str">
        <f t="shared" si="82"/>
        <v/>
      </c>
      <c r="GF42" s="173" t="str">
        <f t="shared" si="93"/>
        <v/>
      </c>
      <c r="GG42" s="173" t="str">
        <f t="shared" si="83"/>
        <v/>
      </c>
      <c r="GH42" s="183" t="str">
        <f t="shared" si="84"/>
        <v/>
      </c>
      <c r="GI42" s="182" t="str">
        <f t="shared" si="85"/>
        <v/>
      </c>
      <c r="GJ42" s="173" t="str">
        <f t="shared" si="86"/>
        <v/>
      </c>
      <c r="GK42" s="173" t="str">
        <f t="shared" si="87"/>
        <v/>
      </c>
      <c r="GL42" s="173" t="str">
        <f t="shared" si="94"/>
        <v/>
      </c>
      <c r="GM42" s="10"/>
      <c r="GN42" s="10"/>
      <c r="GO42" s="10"/>
      <c r="GP42" s="10"/>
      <c r="GS42" s="12"/>
      <c r="GT42" s="12"/>
      <c r="GU42" s="12">
        <f t="shared" si="88"/>
        <v>0</v>
      </c>
      <c r="GV42" s="30" t="str">
        <f>IF(EJ42="ok",CHOOSE(AQ42,'Product Group Codes'!$B$4,'Product Group Codes'!$B$14,'Product Group Codes'!$B$24,'Product Group Codes'!$B$34,'Product Group Codes'!$B$39,'Product Group Codes'!$B$44,'Product Group Codes'!$B$47),"")</f>
        <v/>
      </c>
      <c r="GX42" s="156" t="b">
        <f t="shared" si="89"/>
        <v>1</v>
      </c>
      <c r="GY42" s="156" t="b">
        <f t="shared" si="90"/>
        <v>0</v>
      </c>
      <c r="GZ42" s="156" t="b">
        <f t="shared" si="91"/>
        <v>0</v>
      </c>
      <c r="HB42" s="156" t="b">
        <f t="shared" si="92"/>
        <v>0</v>
      </c>
      <c r="HD42" s="13" t="s">
        <v>3</v>
      </c>
    </row>
    <row r="43" spans="1:212" s="11" customFormat="1" ht="25.5">
      <c r="A43" s="28">
        <v>33</v>
      </c>
      <c r="B43" s="29" t="str">
        <f t="shared" ref="B43:B74" si="103">IF(COUNTIF(CV43:GB43,"")=No_of_Columns,"",IF(COUNTIF(CV43:GB43,"ok")=No_of_Columns,"ok","Error"))</f>
        <v/>
      </c>
      <c r="C43" s="143"/>
      <c r="D43" s="42"/>
      <c r="E43" s="42"/>
      <c r="F43" s="42"/>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26"/>
      <c r="AT43" s="17"/>
      <c r="AU43" s="26"/>
      <c r="AV43" s="121"/>
      <c r="AW43" s="17"/>
      <c r="AX43" s="26"/>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27"/>
      <c r="CJ43" s="164"/>
      <c r="CK43" s="172" t="str">
        <f t="shared" ref="CK43:CK74" si="104">IF(COUNTIF(GD43:GL43,"")=9,"",IF(COUNTIF(GD43:GL43,"ok")=9,"ok",IF(AND(COUNTIF(GD43:GH43,"ok")=5,COUNTIF(GI43:GL43,"")=4),"ok","Error")))</f>
        <v/>
      </c>
      <c r="CL43" s="168"/>
      <c r="CM43" s="169"/>
      <c r="CN43" s="169"/>
      <c r="CO43" s="169"/>
      <c r="CP43" s="188"/>
      <c r="CQ43" s="168"/>
      <c r="CR43" s="169"/>
      <c r="CS43" s="169"/>
      <c r="CT43" s="185"/>
      <c r="CU43" s="119"/>
      <c r="CV43" s="125" t="str">
        <f t="shared" ref="CV43:CV74" si="105">IF(COUNTA($C43:$CI43)=0,"",IF(ISBLANK($C43),"Empty cell","ok"))</f>
        <v/>
      </c>
      <c r="CW43" s="125" t="str">
        <f t="shared" ref="CW43:CW74" si="106">IF(COUNTA($C43:$CI43)=0,"",IF(ISBLANK(D43),"Empty cell","ok"))</f>
        <v/>
      </c>
      <c r="CX43" s="125" t="str">
        <f t="shared" ref="CX43:CX74" si="107">IF(COUNTA($C43:$CI43)=0,"",IF(ISBLANK(E43),"Empty cell","ok"))</f>
        <v/>
      </c>
      <c r="CY43" s="125" t="str">
        <f t="shared" ref="CY43:CY74" si="108">IF(COUNTA($C43:$CI43)=0,"",IF(ISBLANK(F43),"Empty cell","ok"))</f>
        <v/>
      </c>
      <c r="CZ43" s="125" t="str">
        <f t="shared" ref="CZ43:CZ74" si="109">IF(COUNTA($C43:$CI43)=0,"",IF(ISBLANK(G43),"Empty cell",IF(ISBLANK(I43),"ok",IF(AND(G43="***",I43="***"),"ok",IF(AND(G43&lt;&gt;"***",I43&lt;&gt;"***"),"ok","Manufacturer &amp; Indiv. Model No. must both or neither be ***")))))</f>
        <v/>
      </c>
      <c r="DA43" s="125" t="str">
        <f t="shared" ref="DA43:DA74" si="110">IF(COUNTA($C43:$CI43)=0,"",IF(ISBLANK(H43),"Empty cell","ok"))</f>
        <v/>
      </c>
      <c r="DB43" s="125" t="str">
        <f t="shared" ref="DB43:DB74" si="111">IF(COUNTA($C43:$CI43)=0,"",IF(ISBLANK(I43),"Empty cell",IF(ISBLANK(G43),"ok",IF(AND(I43="***",G43="***"),"ok",IF(AND(I43&lt;&gt;"***",G43&lt;&gt;"***"),"ok","Manufacturer &amp; Indiv. Model No. must both or neither be ***")))))</f>
        <v/>
      </c>
      <c r="DC43" s="125" t="str">
        <f t="shared" ref="DC43:DC74" si="112">IF(COUNTA($C43:$CI43)=0,"",IF(ISBLANK(J43),"Empty cell",IF(OR(J43="SDHV",J43="LOW",J43="MID",J43="N",J43="CON"),"ok","Entry should be SDHV, LOW, MID, N, or CON")))</f>
        <v/>
      </c>
      <c r="DD43" s="125" t="str">
        <f t="shared" ref="DD43:DD74" si="113">IF(COUNTA($C43:$CI43)=0,"",IF(OR(G43="***",I43="***"),IF(ISBLANK(K43),"Empty cell",IF(K43="***","ok","Entry should be ***")),IF(K43="***","Entry should not be ***","ok")))</f>
        <v/>
      </c>
      <c r="DE43" s="125" t="str">
        <f t="shared" ref="DE43:DE74" si="114">IF(COUNTA($C43:$CI43)=0,"",IF(ISBLANK(K43),IF(ISBLANK(L43),IF(OR(G43="***",I43="***"),"Empty cell","ok"),"Manuf. Air Mover 1 column not completed"),IF(ISBLANK(L43),"Empty cell","ok")))</f>
        <v/>
      </c>
      <c r="DF43" s="125" t="str">
        <f t="shared" ref="DF43:DF74" si="115">IF(COUNTA($C43:$CI43)=0,"",IF(ISBLANK(K43),IF(ISBLANK(M43),IF(OR(G43="***",I43="***"),"Empty cell","ok"),"Manuf. Air Mover 1 column not completed"),IF(K43="***",IF(ISBLANK(M43),"Empty cell",IF(M43="***","ok","Entry should be ***")),IF(ISBLANK(M43),"Empty cell",IF(M43="***","Entry should not be ***","ok")))))</f>
        <v/>
      </c>
      <c r="DG43" s="125" t="str">
        <f t="shared" ref="DG43:DG74" si="116">IF(COUNTA($C43:$CI43)=0,"",IF(OR($G43="***",$I43="***"),IF(ISBLANK(N43),"ok","No entry should be made"),IF(N43="***","Entry cannot be ***",IF(ISBLANK(N43),"Empty cell","ok"))))</f>
        <v/>
      </c>
      <c r="DH43" s="125" t="str">
        <f t="shared" ref="DH43:DH74" si="117">IF(COUNTA($C43:$CI43)=0,"",IF(OR($G43="***",$I43="***"),IF(ISBLANK(O43),"ok","No entry should be made"),IF(ISBLANK(O43),"Empty cell","ok")))</f>
        <v/>
      </c>
      <c r="DI43" s="125" t="str">
        <f t="shared" ref="DI43:DI74" si="118">IF(COUNTA($C43:$CI43)=0,"",IF(OR($G43="***",$I43="***"),IF(ISBLANK(P43),"ok","No entry should be made"),IF(P43="***","Entry cannot be ***",IF(ISBLANK(P43),"Empty cell","ok"))))</f>
        <v/>
      </c>
      <c r="DJ43" s="125" t="str">
        <f t="shared" ref="DJ43:DJ74" si="119">IF(COUNTA($C43:$CI43)=0,"",IF(OR($G43="***",$I43="***"),IF(ISBLANK(Q43),"ok","No entry should be made"),IF(OR(Q43="SDHV",Q43="LOW",Q43="MID",Q43="N",Q43="CON"),"ok",IF(ISBLANK(Q43),"Empty cell","Entry should be SDHV, LOW, MID, N, or CON"))))</f>
        <v/>
      </c>
      <c r="DK43" s="125" t="str">
        <f t="shared" ref="DK43:DK74" si="120">IF(COUNTA($C43:$CI43)=0,"",IF(OR($G43="***",$I43="***"),IF(ISBLANK(R43),"ok","No entry should be made"),IF(R43="***","Entry cannot be ***","ok")))</f>
        <v/>
      </c>
      <c r="DL43" s="125" t="str">
        <f t="shared" ref="DL43:DL74" si="121">IF(COUNTA($C43:$CI43)=0,"",IF(ISBLANK(R43),IF(ISBLANK(S43),"ok","Manuf. Air Mover 2 column not completed"),IF(ISBLANK(S43),"Empty cell","ok")))</f>
        <v/>
      </c>
      <c r="DM43" s="125" t="str">
        <f t="shared" ref="DM43:DM74" si="122">IF(COUNTA($C43:$CI43)=0,"",IF(ISBLANK(R43),IF(ISBLANK(T43),"ok","Manuf. Air Mover 2 column not completed"),IF(ISBLANK(T43),"Empty cell",IF(T43="***","Entry should not be ***","ok"))))</f>
        <v/>
      </c>
      <c r="DN43" s="125" t="str">
        <f t="shared" ref="DN43:DN74" si="123">IF(COUNTA($C43:$CI43)=0,"",IF(OR(ISBLANK(G43),ISBLANK(H43),ISBLANK(I43),ISBLANK(J43),ISBLANK(N43),ISBLANK(O43),ISBLANK(P43),ISBLANK(Q43)),IF(ISBLANK(U43),"ok","Info on Indoor Unit 1 or 2 is not completed"),IF(OR($G43="***",$I43="***"),IF(ISBLANK(U43),"ok","No entry should be made"),IF(U43="***","Entry cannot be ***","ok"))))</f>
        <v/>
      </c>
      <c r="DO43" s="125" t="str">
        <f t="shared" ref="DO43:DO74" si="124">IF(COUNTA($C43:$CI43)=0,"",IF(ISBLANK(U43),IF(ISBLANK(V43),"ok","Manuf. Indoor Unit 3 is not completed"),IF(ISBLANK(V43),"Empty cell","ok")))</f>
        <v/>
      </c>
      <c r="DP43" s="125" t="str">
        <f t="shared" ref="DP43:DP74" si="125">IF(COUNTA($C43:$CI43)=0,"",IF(ISBLANK(U43),IF(ISBLANK(W43),"ok","Manuf. Indoor Unit 3 is not completed"),IF(ISBLANK(W43),"Empty cell",IF(W43="***","Entry cannot be ***","ok"))))</f>
        <v/>
      </c>
      <c r="DQ43" s="125" t="str">
        <f t="shared" ref="DQ43:DQ74" si="126">IF(COUNTA($C43:$CI43)=0,"",IF(ISBLANK(U43),IF(ISBLANK(X43),"ok","Manuf. Indoor Unit 3 is not completed"),IF(ISBLANK(X43),"Empty cell",IF(J43=Q43,IF(OR(X43="SDHV",X43="LOW",X43="MID",X43="N",X43="CON"),"ok","Entry should be SDHV, LOW, MID, N, or CON"),IF(OR(J43=X43,Q43=X43),"ok","Only 2 Types are allowed for each Basic Model")))))</f>
        <v/>
      </c>
      <c r="DR43" s="125" t="str">
        <f t="shared" ref="DR43:DR74" si="127">IF(COUNTA($C43:$CI43)=0,"",IF(ISBLANK(U43),IF(ISBLANK(Y43),"ok","Manuf. Indoor Unit 3 is not completed"),IF(Y43="***","Entry cannot be ***","ok")))</f>
        <v/>
      </c>
      <c r="DS43" s="125" t="str">
        <f t="shared" ref="DS43:DS74" si="128">IF(COUNTA($C43:$CI43)=0,"",IF(ISBLANK(Y43),IF(ISBLANK(Z43),"ok","Manuf. Air Mover 3 column not completed"),IF(ISBLANK(Z43),"Empty cell","ok")))</f>
        <v/>
      </c>
      <c r="DT43" s="125" t="str">
        <f t="shared" ref="DT43:DT74" si="129">IF(COUNTA($C43:$CI43)=0,"",IF(ISBLANK(Y43),IF(ISBLANK(AA43),"ok","Manuf. Air Mover 3 column not completed"),IF(ISBLANK(AA43),"Empty cell",IF(AA43="***","Entry should not be ***","ok"))))</f>
        <v/>
      </c>
      <c r="DU43" s="125" t="str">
        <f t="shared" ref="DU43:DU74" si="130">IF(COUNTA($C43:$CI43)=0,"",IF(OR(ISBLANK(U43),ISBLANK(V43),ISBLANK(W43),ISBLANK(X43)),IF(ISBLANK(AB43),"ok","Info on Indoor Unit 3 is not completed"),IF(OR($G43="***",$I43="***"),IF(ISBLANK(AB43),"ok","No entry should be made"),IF(AB43="***","Entry cannot be ***","ok"))))</f>
        <v/>
      </c>
      <c r="DV43" s="125" t="str">
        <f t="shared" ref="DV43:DV74" si="131">IF(COUNTA($C43:$CI43)=0,"",IF(ISBLANK(AB43),IF(ISBLANK(AC43),"ok","Manuf. Indoor Unit 4 is not completed"),IF(ISBLANK(AC43),"Empty cell","ok")))</f>
        <v/>
      </c>
      <c r="DW43" s="125" t="str">
        <f t="shared" ref="DW43:DW74" si="132">IF(COUNTA($C43:$CI43)=0,"",IF(ISBLANK(AB43),IF(ISBLANK(AD43),"ok","Manuf. Indoor Unit 4 is not completed"),IF(ISBLANK(AD43),"Empty cell",IF(AD43="***","Entry cannot be ***","ok"))))</f>
        <v/>
      </c>
      <c r="DX43" s="125" t="str">
        <f t="shared" ref="DX43:DX74" si="133">IF(COUNTA($C43:$CI43)=0,"",IF(ISBLANK(AB43),IF(ISBLANK(AE43),"ok","Manuf. Indoor Unit 4 is not completed"),IF(ISBLANK(AE43),"Empty cell",IF(AND(J43=Q43,J43=X43),IF(OR(AE43="SDHV",AE43="LOW",AE43="MID",AE43="N",AE43="CON"),"ok","Entry should be SDHV, LOW, MID, N, or CON"),IF(OR(J43=AE43,Q43=AE43,X43=AE43),"ok","Only 2 Types are allowed for each Basic Model")))))</f>
        <v/>
      </c>
      <c r="DY43" s="125" t="str">
        <f t="shared" ref="DY43:DY74" si="134">IF(COUNTA($C43:$CI43)=0,"",IF(ISBLANK(AB43),IF(ISBLANK(AF43),"ok","Manuf. Indoor Unit 4 is not completed"),IF(AF43="***","Entry cannot be ***","ok")))</f>
        <v/>
      </c>
      <c r="DZ43" s="125" t="str">
        <f t="shared" ref="DZ43:DZ74" si="135">IF(COUNTA($C43:$CI43)=0,"",IF(ISBLANK(AF43),IF(ISBLANK(AG43),"ok","Manuf. Air Mover 4 column not completed"),IF(ISBLANK(AG43),"Empty cell","ok")))</f>
        <v/>
      </c>
      <c r="EA43" s="125" t="str">
        <f t="shared" ref="EA43:EA74" si="136">IF(COUNTA($C43:$CI43)=0,"",IF(ISBLANK(AF43),IF(ISBLANK(AH43),"ok","Manuf. Air Mover 4 column not completed"),IF(ISBLANK(AH43),"Empty cell",IF(AH43="***","Entry should not be ***","ok"))))</f>
        <v/>
      </c>
      <c r="EB43" s="125" t="str">
        <f t="shared" ref="EB43:EB74" si="137">IF(COUNTA($C43:$CI43)=0,"",IF(OR(ISBLANK(AB43),ISBLANK(AC43),ISBLANK(AD43),ISBLANK(AE43)),IF(ISBLANK(AI43),"ok","Info on Indoor Unit 4 is not completed"),IF(OR($G43="***",$I43="***"),IF(ISBLANK(AI43),"ok","No entry should be made"),IF(AI43="***","Entry cannot be ***","ok"))))</f>
        <v/>
      </c>
      <c r="EC43" s="125" t="str">
        <f t="shared" ref="EC43:EC74" si="138">IF(COUNTA($C43:$CI43)=0,"",IF(ISBLANK(AI43),IF(ISBLANK(AJ43),"ok","Manuf. Indoor Unit 5 is not completed"),IF(ISBLANK(AJ43),"Empty cell","ok")))</f>
        <v/>
      </c>
      <c r="ED43" s="125" t="str">
        <f t="shared" ref="ED43:ED74" si="139">IF(COUNTA($C43:$CI43)=0,"",IF(ISBLANK(AI43),IF(ISBLANK(AK43),"ok","Manuf. Indoor Unit 5 is not completed"),IF(ISBLANK(AK43),"Empty cell",IF(AK43="***","Entry cannot be ***","ok"))))</f>
        <v/>
      </c>
      <c r="EE43" s="125" t="str">
        <f t="shared" ref="EE43:EE74" si="140">IF(COUNTA($C43:$CI43)=0,"",IF(ISBLANK(AI43),IF(ISBLANK(AL43),"ok","Manuf. Indoor Unit 5 is not completed"),IF(ISBLANK(AL43),"Empty cell",IF(AND(J43=Q43,J43=X43,J43=AE43),IF(OR(AL43="SDHV",AL43="LOW",AL43="MID",AL43="N",AL43="CON"),"ok","Entry should be SDHV, LOW, MID, N, or CON"),IF(OR(J43=AL43,Q43=AL43,X43=AL43,AE43=AL43),"ok","Only 2 Types are allowed for each Basic Model")))))</f>
        <v/>
      </c>
      <c r="EF43" s="125" t="str">
        <f t="shared" ref="EF43:EF74" si="141">IF(COUNTA($C43:$CI43)=0,"",IF(ISBLANK(AI43),IF(ISBLANK(AM43),"ok","Manuf. Indoor Unit 5 is not completed"),IF(AM43="***","Entry cannot be ***","ok")))</f>
        <v/>
      </c>
      <c r="EG43" s="125" t="str">
        <f t="shared" ref="EG43:EG74" si="142">IF(COUNTA($C43:$CI43)=0,"",IF(ISBLANK(AM43),IF(ISBLANK(AN43),"ok","Manuf. Air Mover 5 column not completed"),IF(ISBLANK(AN43),"Empty cell","ok")))</f>
        <v/>
      </c>
      <c r="EH43" s="125" t="str">
        <f t="shared" ref="EH43:EH74" si="143">IF(COUNTA($C43:$CI43)=0,"",IF(ISBLANK(AM43),IF(ISBLANK(AO43),"ok","Manuf. Air Mover 5 column not completed"),IF(ISBLANK(AO43),"Empty cell",IF(AO43="***","Entry should not be ***","ok"))))</f>
        <v/>
      </c>
      <c r="EI43" s="125" t="str">
        <f t="shared" ref="EI43:EI74" si="144">IF(COUNTA($C43:$CI43)=0,"",IF(ISBLANK($AP43),"Empty cell",IF(OR($AP43="n",$AP43="d",$AP43="c",$AP43="e",$AP43="f"),"ok","Should be n, d, c, e, or f")))</f>
        <v/>
      </c>
      <c r="EJ43" s="125" t="str">
        <f t="shared" ref="EJ43:EJ74" si="145">IF(COUNTA($C43:$CI43)=0,"",IF(ISBLANK($AQ43),"Empty cell",IF($AQ43&lt;1,"Prod. Gr. Code should be an int. betw. 1 and "&amp;No_of_Product_Classes,IF($AQ43&gt;No_of_Product_Classes,"Prod. Gr. Code should be an int. betw. 1 and "&amp;No_of_Product_Classes,IF($AQ43=INT($AQ43),IF(OR(AQ43=1,AQ43=2,AQ43=3),IF(GX43=TRUE,"ok","Indoor Unit Types entered not consistent with PGC 1, 2, or 3"),IF(OR(AQ43=4,AQ43=5),IF(GY43=TRUE,"ok","Indoor Unit Types entered not consistent with PGC 4 or 5"),IF(OR(AQ43=6,AQ43=7),IF(GZ43=TRUE,"ok","Indoor Unit Types entered not consistent with PGC 6 or 7"),"Prod. Gr. Code should be an int. betw. 1 and "&amp;No_of_Product_Classes))),"Prod. Gr. Code should be an int. betw. 1 and "&amp;No_of_Product_Classes)))))</f>
        <v/>
      </c>
      <c r="EK43" s="125" t="str">
        <f t="shared" ref="EK43:EK74" si="146">IF(COUNTA($C43:$CI43)=0,"",IF(AP43="d","ok",IF(ISBLANK(AR43),"Empty cell",IF(AR43="yes","ok",IF(AR43="y","ok",IF(AR43="no","ok",IF(AR43="n","ok","Entry should be either 'yes', 'y', 'no' or 'n'")))))))</f>
        <v/>
      </c>
      <c r="EL43" s="125" t="str">
        <f t="shared" ref="EL43:EL74" si="147">IF(COUNTA($C43:$CI43)=0,"",IF(AP43="d","ok",IF(ISBLANK(AR43),IF(ISBLANK(AS43),"ok","Waiver question not answered"),IF(OR(AR43="yes",AR43="y"),IF(ISBLANK(AS43),"Empty cell",IF(ISNUMBER(AS43),IF(AS43&lt;1,"Entry should be a date in M/D/YYYY format","ok"),"Entry should be a date in M/D/YYYY format")),IF(OR(AR43="no",AR43="n"),IF(ISBLANK(AS43),"ok","No entry should be made in cell"),IF(ISBLANK(AS43),"ok","No entry should be made in cell"))))))</f>
        <v/>
      </c>
      <c r="EM43" s="125" t="str">
        <f t="shared" ref="EM43:EM74" si="148">IF(COUNTA($C43:$CI43)=0,"",IF(AP43="d","ok",IF(ISBLANK(AT43),"Empty cell",IF(AT43="yes","ok",IF(AT43="y","ok",IF(AT43="no","ok",IF(AT43="n","ok","Entry should be either 'yes', 'y', 'no' or 'n'")))))))</f>
        <v/>
      </c>
      <c r="EN43" s="125" t="str">
        <f t="shared" ref="EN43:EN74" si="149">IF(COUNTA($C43:$CI43)=0,"",IF(AP43="d","ok",IF(ISBLANK(AT43),IF(ISBLANK(AU43),"ok","Exemption question not answered"),IF(OR(AT43="yes",AT43="y"),IF(ISBLANK(AU43),"Empty cell",IF(ISNUMBER(AU43),IF(AU43&lt;1,"Entry should be a date in M/D/YYYY format","ok"),"Entry should be a date in M/D/YYYY format")),IF(OR(AT43="no",AT43="n"),IF(ISBLANK(AU43),"ok","No entry should be made in cell"),IF(ISBLANK(AU43),"ok","No entry should be made in cell"))))))</f>
        <v/>
      </c>
      <c r="EO43" s="125" t="str">
        <f t="shared" si="97"/>
        <v/>
      </c>
      <c r="EP43" s="125" t="str">
        <f t="shared" si="97"/>
        <v/>
      </c>
      <c r="EQ43" s="125" t="str">
        <f t="shared" si="97"/>
        <v/>
      </c>
      <c r="ER43" s="125" t="str">
        <f t="shared" ref="ER43:ER74" si="150">IF(COUNTA($C43:$CI43)=0,"",IF(AP43="d","ok",IF(ISBLANK($AY43),"Empty cell",IF(ISNUMBER($AY43),IF($AY43&gt;0,"ok","Entry should be greater than 0"),"Entry should be a number"))))</f>
        <v/>
      </c>
      <c r="ES43" s="125" t="str">
        <f t="shared" ref="ES43:ES74" si="151">IF(COUNTA($C43:$CI43)=0,"",IF(AP43="d","ok",IF(ISBLANK($AZ43),"ok",IF(OR(AQ43=3,AQ43=5,AQ43=7),IF(ISNUMBER($AZ43),IF($AZ43&gt;0,"ok","Entry should be greater than 0"),"Entry should be a number"),"Model is not a heat pump"))))</f>
        <v/>
      </c>
      <c r="ET43" s="125" t="str">
        <f t="shared" ref="ET43:ET74" si="152">IF(COUNTA($C43:$CI43)=0,"",IF(AP43="d","ok",IF(G43="***",IF(ISBLANK(BA43),"Empty cell",IF(ISNUMBER(BA43),IF(BA43&gt;0,IF(BA43=INT(BA43),"ok","Entry should be an integer &gt; 0"),"Entry should be an integer &gt; 0"),"Entry should be an integer &gt; 0")),IF(ISBLANK(BA43),"ok","Not certifying all comb'ns based on req'd tested comb'n"))))</f>
        <v/>
      </c>
      <c r="EU43" s="125" t="str">
        <f t="shared" ref="EU43:EU74" si="153">IF(COUNTA($C43:$CI43)=0,"",IF(AP43="d","ok",IF(ISBLANK(BB43),"Empty cell",IF(ISNUMBER(BB43),IF(BB43&gt;0,IF(BB43=INT(BB43),"ok","Entry should be an integer &gt; 0"),"Entry should be an integer &gt; 0"),"Entry should be an integer &gt; 0"))))</f>
        <v/>
      </c>
      <c r="EV43" s="125" t="str">
        <f t="shared" ref="EV43:EV74" si="154">IF(COUNTA($C43:$CI43)=0,"",IF(AP43="d","ok",IF(ISBLANK(BC43),"Empty cell",IF(ISNUMBER(BC43),IF(BC43&gt;0,"ok","Entry should be greater than 0"),"Entry should be a number"))))</f>
        <v/>
      </c>
      <c r="EW43" s="125" t="str">
        <f t="shared" ref="EW43:EW74" si="155">IF(COUNTA($C43:$CI43)=0,"",IF(AP43="D","ok",IF(ISBLANK(BD43),IF(AND(OR(J43="N",ISBLANK(J43)),OR(Q43="N",ISBLANK(Q43)),OR(X43="N",ISBLANK(X43)),OR(AE43="N",ISBLANK(AE43)),OR(AL43="N",ISBLANK(AL43))),"ok","Empty cell"),IF(OR(BD43="CM",BD43="WM",BD43="LOW",BD43="MID",BD43="SDHV",BD43="SC",BD43="CON"),IF(HB43=TRUE,"ok","Entry not consistent with Indoor Unit Types and PGC"),"Entry not one of CM, WM, LOW, MID, SDHV, SC, or CON"))))</f>
        <v/>
      </c>
      <c r="EX43" s="125" t="str">
        <f t="shared" si="98"/>
        <v/>
      </c>
      <c r="EY43" s="125" t="str">
        <f t="shared" si="98"/>
        <v/>
      </c>
      <c r="EZ43" s="125" t="str">
        <f t="shared" si="98"/>
        <v/>
      </c>
      <c r="FA43" s="125" t="str">
        <f t="shared" si="98"/>
        <v/>
      </c>
      <c r="FB43" s="125" t="str">
        <f t="shared" ref="FB43:FB74" si="156">IF(COUNTA($C43:$CI43)=0,"",IF(AP43="d","ok",IF(OR(AQ43=3,AQ43=5,AQ43=7),IF(ISBLANK(BI43),"Empty cell",IF(ISNUMBER(BI43),IF(BI43&gt;0,IF(BI43=INT(BI43),"ok","Entry should be an integer &gt; 0"),"Entry should be an integer &gt; 0"),"Entry should be an integer &gt; 0")),IF(ISBLANK(BI43),"ok","Model is not a heat pump"))))</f>
        <v/>
      </c>
      <c r="FC43" s="125" t="str">
        <f t="shared" ref="FC43:FC74" si="157">IF(COUNTA($C43:$CI43)=0,"",IF($AP43="d","ok",IF(OR($AQ43=3,$AQ43=5,$AQ43=7),IF(ISBLANK(BJ43),"Empty cell",IF(ISNUMBER(BJ43),IF(BJ43&gt;0,"ok","Entry should be &gt; 0"),"Entry should be a number &gt; 0")),IF(ISBLANK(BJ43),"ok","Model is not a heat pump"))))</f>
        <v/>
      </c>
      <c r="FD43" s="125" t="str">
        <f t="shared" si="101"/>
        <v/>
      </c>
      <c r="FE43" s="125" t="str">
        <f t="shared" si="101"/>
        <v/>
      </c>
      <c r="FF43" s="125" t="str">
        <f t="shared" si="101"/>
        <v/>
      </c>
      <c r="FG43" s="125" t="str">
        <f t="shared" si="101"/>
        <v/>
      </c>
      <c r="FH43" s="125" t="str">
        <f t="shared" si="101"/>
        <v/>
      </c>
      <c r="FI43" s="125" t="str">
        <f t="shared" ref="FI43:FI74" si="158">IF(COUNTA($C43:$CI43)=0,"",IF($AP43="d","ok",IF(ISBLANK(BP43),"Empty cell",IF(BP43="yes","ok",IF(BP43="y","ok",IF(BP43="no","ok",IF(BP43="n","ok","Entry should be either 'yes', 'y', 'no' or 'n'")))))))</f>
        <v/>
      </c>
      <c r="FJ43" s="125" t="str">
        <f t="shared" ref="FJ43:FJ74" si="159">IF(COUNTA($C43:$CI43)=0,"",IF(AP43="d","ok",IF(ISBLANK(BP43),IF(ISBLANK(BQ43),"ok","AEDM question not answered"),IF(OR(BP43="yes",BP43="y"),IF(ISBLANK(BQ43),"Empty cell","ok"),IF(OR(BP43="no",BP43="n"),IF(ISBLANK(BQ43),"ok","No entry should be made in cell"),IF(ISBLANK(BQ43),"ok","No entry should be made in cell"))))))</f>
        <v/>
      </c>
      <c r="FK43" s="125" t="str">
        <f t="shared" ref="FK43:FK74" si="160">IF(COUNTA($C43:$CI43)=0,"",IF($AP43="d","ok",IF(ISBLANK(BR43),"Empty cell",IF(BR43="yes","ok",IF(BR43="y","ok",IF(BR43="no","ok",IF(BR43="n","ok","Entry should be either 'yes', 'y', 'no' or 'n'")))))))</f>
        <v/>
      </c>
      <c r="FL43" s="125" t="str">
        <f t="shared" ref="FL43:FL74" si="161">IF(COUNTA($C43:$CI43)=0,"",IF(AP43="d","ok",IF(ISBLANK($BS43),"Empty cell",IF(ISNUMBER($BS43),IF($BS43&gt;0,"ok","Entry should be &gt; 0"),"Entry should be a number &gt; 0"))))</f>
        <v/>
      </c>
      <c r="FM43" s="125" t="str">
        <f t="shared" ref="FM43:FM74" si="162">IF(COUNTA($C43:$CI43)=0,"",IF(AP43="d","ok",IF(ISBLANK(BT43),IF(OR(AQ43=1,AQ43=2),"Empty cell","ok"),IF(ISNUMBER(BT43),IF(BT43&gt;0,IF(BT43=INT(BT43),"ok","Entry should be an integer &gt; 0"),"Entry should be an integer &gt; 0"),"Entry should be an integer &gt; 0"))))</f>
        <v/>
      </c>
      <c r="FN43" s="125" t="str">
        <f t="shared" ref="FN43:FN74" si="163">IF(COUNTA($C43:$CI43)=0,"",IF($AP43="d","ok",IF(OR($AQ43=1,$AQ43=2),IF(ISBLANK(BU43),"Empty cell",IF(ISNUMBER(BU43),IF(BU43&gt;0,"ok","Entry should be &gt; 0"),"Entry should be a number &gt; 0")),IF(ISBLANK(BU43),"ok",IF(ISNUMBER(BU43),IF(BU43&gt;0,"ok","Entry should be &gt; 0"),"Entry should be a number &gt; 0")))))</f>
        <v/>
      </c>
      <c r="FO43" s="125" t="str">
        <f t="shared" si="102"/>
        <v/>
      </c>
      <c r="FP43" s="125" t="str">
        <f t="shared" si="102"/>
        <v/>
      </c>
      <c r="FQ43" s="125" t="str">
        <f t="shared" si="102"/>
        <v/>
      </c>
      <c r="FR43" s="125" t="str">
        <f t="shared" si="102"/>
        <v/>
      </c>
      <c r="FS43" s="125" t="str">
        <f t="shared" si="102"/>
        <v/>
      </c>
      <c r="FT43" s="125" t="str">
        <f t="shared" ref="FT43:FT74" si="164">IF(COUNTA($C43:$CI43)=0,"",IF(OR($AQ43=1,$AQ43=2),IF($AP43="d","ok",IF(ISBLANK(CA43),"Empty cell",IF(CA43="yes","ok",IF(CA43="y","ok",IF(CA43="no","ok",IF(CA43="n","ok","Entry should be either 'yes', 'y', 'no' or 'n'")))))),IF(ISBLANK(CA43),"ok","No entry should be made")))</f>
        <v/>
      </c>
      <c r="FU43" s="125" t="str">
        <f t="shared" ref="FU43:FU74" si="165">IF(COUNTA($C43:$CI43)=0,"",IF(OR($AQ43=1,$AQ43=2),IF($AP43="d","ok",IF(ISBLANK(CB43),"Empty cell",IF(CB43="yes","ok",IF(CB43="y","ok",IF(CB43="no","ok",IF(CB43="n","ok","Entry should be either 'yes', 'y', 'no' or 'n'")))))),IF(ISBLANK(CB43),"ok","No entry should be made")))</f>
        <v/>
      </c>
      <c r="FV43" s="125" t="str">
        <f t="shared" ref="FV43:FV74" si="166">IF(COUNTA($C43:$CI43)=0,"",IF(AP43="d","ok",IF(ISBLANK($CC43),"Empty cell",IF(ISNUMBER($CC43),IF($CC43&gt;0,"ok","Entry should be &gt; 0"),"Entry should be a number &gt; 0"))))</f>
        <v/>
      </c>
      <c r="FW43" s="125" t="str">
        <f t="shared" ref="FW43:FW74" si="167">IF(COUNTA($C43:$CI43)=0,"",IF($AP43="d","ok",IF(ISBLANK(CD43),"ok",IF(ISNUMBER(CD43),IF(CD43&gt;0,"ok","Entry should be &gt; 0"),"Entry should be a number &gt; 0"))))</f>
        <v/>
      </c>
      <c r="FX43" s="125" t="str">
        <f t="shared" ref="FX43:FX74" si="168">IF(COUNTA($C43:$CI43)=0,"",IF($AP43="d","ok",IF(ISBLANK(CE43),"ok",IF(ISNUMBER(CE43),IF(CE43&gt;0,"ok","Entry should be &gt; 0"),"Entry should be a number &gt; 0"))))</f>
        <v/>
      </c>
      <c r="FY43" s="125" t="str">
        <f t="shared" ref="FY43:FY74" si="169">IF(COUNTA($C43:$CI43)=0,"",IF($AP43="d","ok",IF(ISBLANK(CF43),"ok",IF(ISNUMBER(CF43),IF(CF43&gt;0,"ok","Entry should be &gt; 0"),"Entry should be a number &gt; 0"))))</f>
        <v/>
      </c>
      <c r="FZ43" s="125" t="str">
        <f t="shared" ref="FZ43:FZ74" si="170">IF(COUNTA($C43:$CI43)=0,"",IF($AP43="d","ok",IF(ISBLANK(CG43),"ok",IF(ISNUMBER(CG43),IF(CG43&gt;0,"ok","Entry should be &gt; 0"),"Entry should be a number &gt; 0"))))</f>
        <v/>
      </c>
      <c r="GA43" s="125" t="str">
        <f t="shared" ref="GA43:GA74" si="171">IF(COUNTA($C43:$CI43)=0,"",IF($AP43="d","ok",IF(ISBLANK(CH43),"ok",IF(ISNUMBER(CH43),IF(CH43&gt;0,"ok","Entry should be &gt; 0"),"Entry should be a number &gt; 0"))))</f>
        <v/>
      </c>
      <c r="GB43" s="129" t="str">
        <f t="shared" ref="GB43:GB74" si="172">IF(COUNTA($C43:$CI43)=0,"",IF(AP43="d","ok",IF(ISBLANK(CI43),"Empty cell",IF(OR(LEFT(CI43,7)="http://",LEFT(CI43,8)="https://",LEFT(CI43,6)="ftp://",LEFT(CI43,7)="sftp://",CI43="By annual report date"),"ok","Entry must begin with http://, https://, ftp:// or sftp://or be 'By annual report date'"))))</f>
        <v/>
      </c>
      <c r="GC43" s="10"/>
      <c r="GD43" s="173" t="str">
        <f t="shared" ref="GD43:GD74" si="173">IF(AND(COUNTA($C43:$CI43)=0,COUNTA($CL43:$CT43)=0),"",IF(COUNTA($C43:$CI43)=0,IF(ISBLANK(CL43),"ok","DOE Reporting Section Not Completed"),IF(COUNTA($CL43:$CT43)=0,"",IF(ISBLANK(CL43),"Empty cell",IF(ISNUMBER(CL43),IF(CL43&gt;0,"ok","Entry should be greater than 0"),"Entry should be a number")))))</f>
        <v/>
      </c>
      <c r="GE43" s="173" t="str">
        <f t="shared" ref="GE43:GE74" si="174">IF(AND(COUNTA($C43:$CI43)=0,COUNTA($CL43:$CT43)=0),"",IF(COUNTA($C43:$CI43)=0,IF(ISBLANK(CM43),"ok","DOE Reporting Section Not Completed"),IF(COUNTA($CL43:$CT43)=0,"",IF(ISBLANK(CM43),"Empty cell",IF(OR(CM43="yes",CM43="y",DI43="no",CM43="n"),"ok","Entry should be either 'yes', 'y', 'no' or 'n'")))))</f>
        <v/>
      </c>
      <c r="GF43" s="173" t="str">
        <f t="shared" si="93"/>
        <v/>
      </c>
      <c r="GG43" s="173" t="str">
        <f t="shared" ref="GG43:GG74" si="175">IF(AND(COUNTA($C43:$CI43)=0,COUNTA($CL43:$CT43)=0),"",IF(COUNTA($C43:$CI43)=0,IF(ISBLANK(CO43),"ok","DOE Reporting Section Not Completed"),IF(COUNTA($CL43:$CT43)=0,"",IF(OR($AQ43=3,$AQ43=5,$AQ43=7),IF(ISBLANK(CO43),"Empty cell",IF(ISNUMBER(CO43),IF(CO43&gt;1,"ok","Entry should be a percentage &gt; 0"),"Entry should be a number")),IF(ISBLANK(CO43),"ok","Model is not a HP or PGC not entered")))))</f>
        <v/>
      </c>
      <c r="GH43" s="183" t="str">
        <f t="shared" ref="GH43:GH74" si="176">IF(AND(COUNTA($C43:$CI43)=0,COUNTA($CL43:$CT43)=0),"",IF(COUNTA($C43:$CI43)=0,IF(ISBLANK(CP43),"ok","DOE Reporting Section Not Completed"),IF(COUNTA($CL43:$CT43)=0,"","ok")))</f>
        <v/>
      </c>
      <c r="GI43" s="182" t="str">
        <f t="shared" ref="GI43:GI74" si="177">IF(AND(COUNTA($C43:$CI43)=0,COUNTA($CQ43:$CT43)=0),"",IF(COUNTA($C43:$CI43)=0,IF(ISBLANK(CQ43),"ok","DOE Reporting Section Not Completed"),IF(COUNTA($CQ43:$CT43)=0,"",IF(OR($AQ43=3,$AQ43=5,$AQ43=7),IF(ISBLANK(CQ43),"Empty cell",IF(ISNUMBER(CQ43),IF(CQ43&gt;0,"ok","Entry should be greater than 0"),"Entry should be a number")),IF(ISBLANK(CQ43),"ok","Model is not a heat pump or PGC not entered")))))</f>
        <v/>
      </c>
      <c r="GJ43" s="173" t="str">
        <f t="shared" ref="GJ43:GJ74" si="178">IF(AND(COUNTA($C43:$CI43)=0,COUNTA($CQ43:$CT43)=0),"",IF(COUNTA($C43:$CI43)=0,IF(ISBLANK(CR43),"ok","DOE Reporting Section Not Completed"),IF(COUNTA($CQ43:$CT43)=0,"",IF(OR($AQ43=3,$AQ43=5,$AQ43=7),IF(ISBLANK(CR43),"Empty cell",IF(ISNUMBER(CR43),"ok","Entry should be a number")),IF(ISBLANK(CR43),"ok","Model is not a heat pump or PGC not entered")))))</f>
        <v/>
      </c>
      <c r="GK43" s="173" t="str">
        <f t="shared" ref="GK43:GK74" si="179">IF(AND(COUNTA($C43:$CI43)=0,COUNTA($CQ43:$CT43)=0),"",IF(COUNTA($C43:$CI43)=0,IF(ISBLANK(CS43),"ok","DOE Reporting Section Not Completed"),IF(COUNTA($CQ43:$CT43)=0,"",IF(OR($AQ43=3,$AQ43=5,$AQ43=7),IF(ISBLANK(CS43),"Empty cell",IF(ISNUMBER(CS43),"ok","Entry should be a number")),IF(ISBLANK(CS43),"ok","Model is not a heat pump or PGC not entered")))))</f>
        <v/>
      </c>
      <c r="GL43" s="173" t="str">
        <f t="shared" si="94"/>
        <v/>
      </c>
      <c r="GM43" s="10"/>
      <c r="GN43" s="10"/>
      <c r="GO43" s="10"/>
      <c r="GP43" s="10"/>
      <c r="GS43" s="12"/>
      <c r="GT43" s="12"/>
      <c r="GU43" s="12">
        <f t="shared" ref="GU43:GU74" si="180">COUNTA(C43:CI43)</f>
        <v>0</v>
      </c>
      <c r="GV43" s="30" t="str">
        <f>IF(EJ43="ok",CHOOSE(AQ43,'Product Group Codes'!$B$4,'Product Group Codes'!$B$14,'Product Group Codes'!$B$24,'Product Group Codes'!$B$34,'Product Group Codes'!$B$39,'Product Group Codes'!$B$44,'Product Group Codes'!$B$47),"")</f>
        <v/>
      </c>
      <c r="GX43" s="156" t="b">
        <f t="shared" ref="GX43:GX74" si="181">IF(OR(J43="SDHV",Q43="SDHV",X43="SDHV",AE43="SDHV",AL43="SDHV"),FALSE,TRUE)</f>
        <v>1</v>
      </c>
      <c r="GY43" s="156" t="b">
        <f t="shared" ref="GY43:GY74" si="182">IF(OR(J43="SDHV",Q43="SDHV",X43="SDHV",AE43="SDHV",AL43="SDHV"),TRUE,FALSE)</f>
        <v>0</v>
      </c>
      <c r="GZ43" s="156" t="b">
        <f t="shared" ref="GZ43:GZ74" si="183">IF(OR(J43="MID",Q43="MID",X43="MID",AE43="MID",AL43="MID"),IF(OR(J43="SDHV",Q43="SDHV",X43="SDHV",AE43="SDHV",AL43="SDHV",J43="CON",Q43="CON",X43="CON",AE43="CON",AL43="CON"),FALSE,TRUE),FALSE)</f>
        <v>0</v>
      </c>
      <c r="HB43" s="156" t="b">
        <f t="shared" ref="HB43:HB74" si="184">IF(OR(AQ43=6,AQ43=7),IF(BD43="SC",TRUE,FALSE),IF(OR(AQ43=4,AQ43=5),IF(BD43="SDHV",TRUE,FALSE),IF(OR(J43="CON",Q43="CON",X43="CON",AE43="CON",AL43="CON"),IF(BD43="CON",TRUE,FALSE),IF(OR(J43="MID",Q43="MID",X43="MID",AE43="MID",AL43="MID"),IF(OR(BD43="MID",BD43="CM",BD43="WM"),TRUE,FALSE),IF(OR(J43="LOW",Q43="LOW",X43="LOW",AE43="LOW",AL43="LOW"),IF(BD43="LOW",TRUE,FALSE),FALSE)))))</f>
        <v>0</v>
      </c>
      <c r="HD43" s="13" t="s">
        <v>3</v>
      </c>
    </row>
    <row r="44" spans="1:212" s="11" customFormat="1" ht="25.5">
      <c r="A44" s="28">
        <v>34</v>
      </c>
      <c r="B44" s="29" t="str">
        <f t="shared" si="103"/>
        <v/>
      </c>
      <c r="C44" s="143"/>
      <c r="D44" s="42"/>
      <c r="E44" s="42"/>
      <c r="F44" s="42"/>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26"/>
      <c r="AT44" s="17"/>
      <c r="AU44" s="26"/>
      <c r="AV44" s="121"/>
      <c r="AW44" s="17"/>
      <c r="AX44" s="26"/>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27"/>
      <c r="CJ44" s="164"/>
      <c r="CK44" s="172" t="str">
        <f t="shared" si="104"/>
        <v/>
      </c>
      <c r="CL44" s="168"/>
      <c r="CM44" s="169"/>
      <c r="CN44" s="169"/>
      <c r="CO44" s="169"/>
      <c r="CP44" s="188"/>
      <c r="CQ44" s="168"/>
      <c r="CR44" s="169"/>
      <c r="CS44" s="169"/>
      <c r="CT44" s="185"/>
      <c r="CU44" s="119"/>
      <c r="CV44" s="125" t="str">
        <f t="shared" si="105"/>
        <v/>
      </c>
      <c r="CW44" s="125" t="str">
        <f t="shared" si="106"/>
        <v/>
      </c>
      <c r="CX44" s="125" t="str">
        <f t="shared" si="107"/>
        <v/>
      </c>
      <c r="CY44" s="125" t="str">
        <f t="shared" si="108"/>
        <v/>
      </c>
      <c r="CZ44" s="125" t="str">
        <f t="shared" si="109"/>
        <v/>
      </c>
      <c r="DA44" s="125" t="str">
        <f t="shared" si="110"/>
        <v/>
      </c>
      <c r="DB44" s="125" t="str">
        <f t="shared" si="111"/>
        <v/>
      </c>
      <c r="DC44" s="125" t="str">
        <f t="shared" si="112"/>
        <v/>
      </c>
      <c r="DD44" s="125" t="str">
        <f t="shared" si="113"/>
        <v/>
      </c>
      <c r="DE44" s="125" t="str">
        <f t="shared" si="114"/>
        <v/>
      </c>
      <c r="DF44" s="125" t="str">
        <f t="shared" si="115"/>
        <v/>
      </c>
      <c r="DG44" s="125" t="str">
        <f t="shared" si="116"/>
        <v/>
      </c>
      <c r="DH44" s="125" t="str">
        <f t="shared" si="117"/>
        <v/>
      </c>
      <c r="DI44" s="125" t="str">
        <f t="shared" si="118"/>
        <v/>
      </c>
      <c r="DJ44" s="125" t="str">
        <f t="shared" si="119"/>
        <v/>
      </c>
      <c r="DK44" s="125" t="str">
        <f t="shared" si="120"/>
        <v/>
      </c>
      <c r="DL44" s="125" t="str">
        <f t="shared" si="121"/>
        <v/>
      </c>
      <c r="DM44" s="125" t="str">
        <f t="shared" si="122"/>
        <v/>
      </c>
      <c r="DN44" s="125" t="str">
        <f t="shared" si="123"/>
        <v/>
      </c>
      <c r="DO44" s="125" t="str">
        <f t="shared" si="124"/>
        <v/>
      </c>
      <c r="DP44" s="125" t="str">
        <f t="shared" si="125"/>
        <v/>
      </c>
      <c r="DQ44" s="125" t="str">
        <f t="shared" si="126"/>
        <v/>
      </c>
      <c r="DR44" s="125" t="str">
        <f t="shared" si="127"/>
        <v/>
      </c>
      <c r="DS44" s="125" t="str">
        <f t="shared" si="128"/>
        <v/>
      </c>
      <c r="DT44" s="125" t="str">
        <f t="shared" si="129"/>
        <v/>
      </c>
      <c r="DU44" s="125" t="str">
        <f t="shared" si="130"/>
        <v/>
      </c>
      <c r="DV44" s="125" t="str">
        <f t="shared" si="131"/>
        <v/>
      </c>
      <c r="DW44" s="125" t="str">
        <f t="shared" si="132"/>
        <v/>
      </c>
      <c r="DX44" s="125" t="str">
        <f t="shared" si="133"/>
        <v/>
      </c>
      <c r="DY44" s="125" t="str">
        <f t="shared" si="134"/>
        <v/>
      </c>
      <c r="DZ44" s="125" t="str">
        <f t="shared" si="135"/>
        <v/>
      </c>
      <c r="EA44" s="125" t="str">
        <f t="shared" si="136"/>
        <v/>
      </c>
      <c r="EB44" s="125" t="str">
        <f t="shared" si="137"/>
        <v/>
      </c>
      <c r="EC44" s="125" t="str">
        <f t="shared" si="138"/>
        <v/>
      </c>
      <c r="ED44" s="125" t="str">
        <f t="shared" si="139"/>
        <v/>
      </c>
      <c r="EE44" s="125" t="str">
        <f t="shared" si="140"/>
        <v/>
      </c>
      <c r="EF44" s="125" t="str">
        <f t="shared" si="141"/>
        <v/>
      </c>
      <c r="EG44" s="125" t="str">
        <f t="shared" si="142"/>
        <v/>
      </c>
      <c r="EH44" s="125" t="str">
        <f t="shared" si="143"/>
        <v/>
      </c>
      <c r="EI44" s="125" t="str">
        <f t="shared" si="144"/>
        <v/>
      </c>
      <c r="EJ44" s="125" t="str">
        <f t="shared" si="145"/>
        <v/>
      </c>
      <c r="EK44" s="125" t="str">
        <f t="shared" si="146"/>
        <v/>
      </c>
      <c r="EL44" s="125" t="str">
        <f t="shared" si="147"/>
        <v/>
      </c>
      <c r="EM44" s="125" t="str">
        <f t="shared" si="148"/>
        <v/>
      </c>
      <c r="EN44" s="125" t="str">
        <f t="shared" si="149"/>
        <v/>
      </c>
      <c r="EO44" s="125" t="str">
        <f t="shared" si="97"/>
        <v/>
      </c>
      <c r="EP44" s="125" t="str">
        <f t="shared" si="97"/>
        <v/>
      </c>
      <c r="EQ44" s="125" t="str">
        <f t="shared" si="97"/>
        <v/>
      </c>
      <c r="ER44" s="125" t="str">
        <f t="shared" si="150"/>
        <v/>
      </c>
      <c r="ES44" s="125" t="str">
        <f t="shared" si="151"/>
        <v/>
      </c>
      <c r="ET44" s="125" t="str">
        <f t="shared" si="152"/>
        <v/>
      </c>
      <c r="EU44" s="125" t="str">
        <f t="shared" si="153"/>
        <v/>
      </c>
      <c r="EV44" s="125" t="str">
        <f t="shared" si="154"/>
        <v/>
      </c>
      <c r="EW44" s="125" t="str">
        <f t="shared" si="155"/>
        <v/>
      </c>
      <c r="EX44" s="125" t="str">
        <f t="shared" si="98"/>
        <v/>
      </c>
      <c r="EY44" s="125" t="str">
        <f t="shared" si="98"/>
        <v/>
      </c>
      <c r="EZ44" s="125" t="str">
        <f t="shared" si="98"/>
        <v/>
      </c>
      <c r="FA44" s="125" t="str">
        <f t="shared" si="98"/>
        <v/>
      </c>
      <c r="FB44" s="125" t="str">
        <f t="shared" si="156"/>
        <v/>
      </c>
      <c r="FC44" s="125" t="str">
        <f t="shared" si="157"/>
        <v/>
      </c>
      <c r="FD44" s="125" t="str">
        <f t="shared" si="101"/>
        <v/>
      </c>
      <c r="FE44" s="125" t="str">
        <f t="shared" si="101"/>
        <v/>
      </c>
      <c r="FF44" s="125" t="str">
        <f t="shared" si="101"/>
        <v/>
      </c>
      <c r="FG44" s="125" t="str">
        <f t="shared" si="101"/>
        <v/>
      </c>
      <c r="FH44" s="125" t="str">
        <f t="shared" si="101"/>
        <v/>
      </c>
      <c r="FI44" s="125" t="str">
        <f t="shared" si="158"/>
        <v/>
      </c>
      <c r="FJ44" s="125" t="str">
        <f t="shared" si="159"/>
        <v/>
      </c>
      <c r="FK44" s="125" t="str">
        <f t="shared" si="160"/>
        <v/>
      </c>
      <c r="FL44" s="125" t="str">
        <f t="shared" si="161"/>
        <v/>
      </c>
      <c r="FM44" s="125" t="str">
        <f t="shared" si="162"/>
        <v/>
      </c>
      <c r="FN44" s="125" t="str">
        <f t="shared" si="163"/>
        <v/>
      </c>
      <c r="FO44" s="125" t="str">
        <f t="shared" si="102"/>
        <v/>
      </c>
      <c r="FP44" s="125" t="str">
        <f t="shared" si="102"/>
        <v/>
      </c>
      <c r="FQ44" s="125" t="str">
        <f t="shared" si="102"/>
        <v/>
      </c>
      <c r="FR44" s="125" t="str">
        <f t="shared" si="102"/>
        <v/>
      </c>
      <c r="FS44" s="125" t="str">
        <f t="shared" si="102"/>
        <v/>
      </c>
      <c r="FT44" s="125" t="str">
        <f t="shared" si="164"/>
        <v/>
      </c>
      <c r="FU44" s="125" t="str">
        <f t="shared" si="165"/>
        <v/>
      </c>
      <c r="FV44" s="125" t="str">
        <f t="shared" si="166"/>
        <v/>
      </c>
      <c r="FW44" s="125" t="str">
        <f t="shared" si="167"/>
        <v/>
      </c>
      <c r="FX44" s="125" t="str">
        <f t="shared" si="168"/>
        <v/>
      </c>
      <c r="FY44" s="125" t="str">
        <f t="shared" si="169"/>
        <v/>
      </c>
      <c r="FZ44" s="125" t="str">
        <f t="shared" si="170"/>
        <v/>
      </c>
      <c r="GA44" s="125" t="str">
        <f t="shared" si="171"/>
        <v/>
      </c>
      <c r="GB44" s="129" t="str">
        <f t="shared" si="172"/>
        <v/>
      </c>
      <c r="GC44" s="10"/>
      <c r="GD44" s="173" t="str">
        <f t="shared" si="173"/>
        <v/>
      </c>
      <c r="GE44" s="173" t="str">
        <f t="shared" si="174"/>
        <v/>
      </c>
      <c r="GF44" s="173" t="str">
        <f t="shared" si="93"/>
        <v/>
      </c>
      <c r="GG44" s="173" t="str">
        <f t="shared" si="175"/>
        <v/>
      </c>
      <c r="GH44" s="183" t="str">
        <f t="shared" si="176"/>
        <v/>
      </c>
      <c r="GI44" s="182" t="str">
        <f t="shared" si="177"/>
        <v/>
      </c>
      <c r="GJ44" s="173" t="str">
        <f t="shared" si="178"/>
        <v/>
      </c>
      <c r="GK44" s="173" t="str">
        <f t="shared" si="179"/>
        <v/>
      </c>
      <c r="GL44" s="173" t="str">
        <f t="shared" si="94"/>
        <v/>
      </c>
      <c r="GM44" s="10"/>
      <c r="GN44" s="10"/>
      <c r="GO44" s="10"/>
      <c r="GP44" s="10"/>
      <c r="GS44" s="12"/>
      <c r="GT44" s="12"/>
      <c r="GU44" s="12">
        <f t="shared" si="180"/>
        <v>0</v>
      </c>
      <c r="GV44" s="30" t="str">
        <f>IF(EJ44="ok",CHOOSE(AQ44,'Product Group Codes'!$B$4,'Product Group Codes'!$B$14,'Product Group Codes'!$B$24,'Product Group Codes'!$B$34,'Product Group Codes'!$B$39,'Product Group Codes'!$B$44,'Product Group Codes'!$B$47),"")</f>
        <v/>
      </c>
      <c r="GX44" s="156" t="b">
        <f t="shared" si="181"/>
        <v>1</v>
      </c>
      <c r="GY44" s="156" t="b">
        <f t="shared" si="182"/>
        <v>0</v>
      </c>
      <c r="GZ44" s="156" t="b">
        <f t="shared" si="183"/>
        <v>0</v>
      </c>
      <c r="HB44" s="156" t="b">
        <f t="shared" si="184"/>
        <v>0</v>
      </c>
      <c r="HD44" s="13" t="s">
        <v>3</v>
      </c>
    </row>
    <row r="45" spans="1:212" s="11" customFormat="1" ht="25.5">
      <c r="A45" s="28">
        <v>35</v>
      </c>
      <c r="B45" s="29" t="str">
        <f t="shared" si="103"/>
        <v/>
      </c>
      <c r="C45" s="143"/>
      <c r="D45" s="42"/>
      <c r="E45" s="42"/>
      <c r="F45" s="42"/>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26"/>
      <c r="AT45" s="17"/>
      <c r="AU45" s="26"/>
      <c r="AV45" s="121"/>
      <c r="AW45" s="17"/>
      <c r="AX45" s="26"/>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27"/>
      <c r="CJ45" s="164"/>
      <c r="CK45" s="172" t="str">
        <f t="shared" si="104"/>
        <v/>
      </c>
      <c r="CL45" s="168"/>
      <c r="CM45" s="169"/>
      <c r="CN45" s="169"/>
      <c r="CO45" s="169"/>
      <c r="CP45" s="188"/>
      <c r="CQ45" s="168"/>
      <c r="CR45" s="169"/>
      <c r="CS45" s="169"/>
      <c r="CT45" s="185"/>
      <c r="CU45" s="119"/>
      <c r="CV45" s="125" t="str">
        <f t="shared" si="105"/>
        <v/>
      </c>
      <c r="CW45" s="125" t="str">
        <f t="shared" si="106"/>
        <v/>
      </c>
      <c r="CX45" s="125" t="str">
        <f t="shared" si="107"/>
        <v/>
      </c>
      <c r="CY45" s="125" t="str">
        <f t="shared" si="108"/>
        <v/>
      </c>
      <c r="CZ45" s="125" t="str">
        <f t="shared" si="109"/>
        <v/>
      </c>
      <c r="DA45" s="125" t="str">
        <f t="shared" si="110"/>
        <v/>
      </c>
      <c r="DB45" s="125" t="str">
        <f t="shared" si="111"/>
        <v/>
      </c>
      <c r="DC45" s="125" t="str">
        <f t="shared" si="112"/>
        <v/>
      </c>
      <c r="DD45" s="125" t="str">
        <f t="shared" si="113"/>
        <v/>
      </c>
      <c r="DE45" s="125" t="str">
        <f t="shared" si="114"/>
        <v/>
      </c>
      <c r="DF45" s="125" t="str">
        <f t="shared" si="115"/>
        <v/>
      </c>
      <c r="DG45" s="125" t="str">
        <f t="shared" si="116"/>
        <v/>
      </c>
      <c r="DH45" s="125" t="str">
        <f t="shared" si="117"/>
        <v/>
      </c>
      <c r="DI45" s="125" t="str">
        <f t="shared" si="118"/>
        <v/>
      </c>
      <c r="DJ45" s="125" t="str">
        <f t="shared" si="119"/>
        <v/>
      </c>
      <c r="DK45" s="125" t="str">
        <f t="shared" si="120"/>
        <v/>
      </c>
      <c r="DL45" s="125" t="str">
        <f t="shared" si="121"/>
        <v/>
      </c>
      <c r="DM45" s="125" t="str">
        <f t="shared" si="122"/>
        <v/>
      </c>
      <c r="DN45" s="125" t="str">
        <f t="shared" si="123"/>
        <v/>
      </c>
      <c r="DO45" s="125" t="str">
        <f t="shared" si="124"/>
        <v/>
      </c>
      <c r="DP45" s="125" t="str">
        <f t="shared" si="125"/>
        <v/>
      </c>
      <c r="DQ45" s="125" t="str">
        <f t="shared" si="126"/>
        <v/>
      </c>
      <c r="DR45" s="125" t="str">
        <f t="shared" si="127"/>
        <v/>
      </c>
      <c r="DS45" s="125" t="str">
        <f t="shared" si="128"/>
        <v/>
      </c>
      <c r="DT45" s="125" t="str">
        <f t="shared" si="129"/>
        <v/>
      </c>
      <c r="DU45" s="125" t="str">
        <f t="shared" si="130"/>
        <v/>
      </c>
      <c r="DV45" s="125" t="str">
        <f t="shared" si="131"/>
        <v/>
      </c>
      <c r="DW45" s="125" t="str">
        <f t="shared" si="132"/>
        <v/>
      </c>
      <c r="DX45" s="125" t="str">
        <f t="shared" si="133"/>
        <v/>
      </c>
      <c r="DY45" s="125" t="str">
        <f t="shared" si="134"/>
        <v/>
      </c>
      <c r="DZ45" s="125" t="str">
        <f t="shared" si="135"/>
        <v/>
      </c>
      <c r="EA45" s="125" t="str">
        <f t="shared" si="136"/>
        <v/>
      </c>
      <c r="EB45" s="125" t="str">
        <f t="shared" si="137"/>
        <v/>
      </c>
      <c r="EC45" s="125" t="str">
        <f t="shared" si="138"/>
        <v/>
      </c>
      <c r="ED45" s="125" t="str">
        <f t="shared" si="139"/>
        <v/>
      </c>
      <c r="EE45" s="125" t="str">
        <f t="shared" si="140"/>
        <v/>
      </c>
      <c r="EF45" s="125" t="str">
        <f t="shared" si="141"/>
        <v/>
      </c>
      <c r="EG45" s="125" t="str">
        <f t="shared" si="142"/>
        <v/>
      </c>
      <c r="EH45" s="125" t="str">
        <f t="shared" si="143"/>
        <v/>
      </c>
      <c r="EI45" s="125" t="str">
        <f t="shared" si="144"/>
        <v/>
      </c>
      <c r="EJ45" s="125" t="str">
        <f t="shared" si="145"/>
        <v/>
      </c>
      <c r="EK45" s="125" t="str">
        <f t="shared" si="146"/>
        <v/>
      </c>
      <c r="EL45" s="125" t="str">
        <f t="shared" si="147"/>
        <v/>
      </c>
      <c r="EM45" s="125" t="str">
        <f t="shared" si="148"/>
        <v/>
      </c>
      <c r="EN45" s="125" t="str">
        <f t="shared" si="149"/>
        <v/>
      </c>
      <c r="EO45" s="125" t="str">
        <f t="shared" si="97"/>
        <v/>
      </c>
      <c r="EP45" s="125" t="str">
        <f t="shared" si="97"/>
        <v/>
      </c>
      <c r="EQ45" s="125" t="str">
        <f t="shared" si="97"/>
        <v/>
      </c>
      <c r="ER45" s="125" t="str">
        <f t="shared" si="150"/>
        <v/>
      </c>
      <c r="ES45" s="125" t="str">
        <f t="shared" si="151"/>
        <v/>
      </c>
      <c r="ET45" s="125" t="str">
        <f t="shared" si="152"/>
        <v/>
      </c>
      <c r="EU45" s="125" t="str">
        <f t="shared" si="153"/>
        <v/>
      </c>
      <c r="EV45" s="125" t="str">
        <f t="shared" si="154"/>
        <v/>
      </c>
      <c r="EW45" s="125" t="str">
        <f t="shared" si="155"/>
        <v/>
      </c>
      <c r="EX45" s="125" t="str">
        <f t="shared" si="98"/>
        <v/>
      </c>
      <c r="EY45" s="125" t="str">
        <f t="shared" si="98"/>
        <v/>
      </c>
      <c r="EZ45" s="125" t="str">
        <f t="shared" si="98"/>
        <v/>
      </c>
      <c r="FA45" s="125" t="str">
        <f t="shared" si="98"/>
        <v/>
      </c>
      <c r="FB45" s="125" t="str">
        <f t="shared" si="156"/>
        <v/>
      </c>
      <c r="FC45" s="125" t="str">
        <f t="shared" si="157"/>
        <v/>
      </c>
      <c r="FD45" s="125" t="str">
        <f t="shared" si="101"/>
        <v/>
      </c>
      <c r="FE45" s="125" t="str">
        <f t="shared" si="101"/>
        <v/>
      </c>
      <c r="FF45" s="125" t="str">
        <f t="shared" si="101"/>
        <v/>
      </c>
      <c r="FG45" s="125" t="str">
        <f t="shared" si="101"/>
        <v/>
      </c>
      <c r="FH45" s="125" t="str">
        <f t="shared" si="101"/>
        <v/>
      </c>
      <c r="FI45" s="125" t="str">
        <f t="shared" si="158"/>
        <v/>
      </c>
      <c r="FJ45" s="125" t="str">
        <f t="shared" si="159"/>
        <v/>
      </c>
      <c r="FK45" s="125" t="str">
        <f t="shared" si="160"/>
        <v/>
      </c>
      <c r="FL45" s="125" t="str">
        <f t="shared" si="161"/>
        <v/>
      </c>
      <c r="FM45" s="125" t="str">
        <f t="shared" si="162"/>
        <v/>
      </c>
      <c r="FN45" s="125" t="str">
        <f t="shared" si="163"/>
        <v/>
      </c>
      <c r="FO45" s="125" t="str">
        <f t="shared" si="102"/>
        <v/>
      </c>
      <c r="FP45" s="125" t="str">
        <f t="shared" si="102"/>
        <v/>
      </c>
      <c r="FQ45" s="125" t="str">
        <f t="shared" si="102"/>
        <v/>
      </c>
      <c r="FR45" s="125" t="str">
        <f t="shared" si="102"/>
        <v/>
      </c>
      <c r="FS45" s="125" t="str">
        <f t="shared" si="102"/>
        <v/>
      </c>
      <c r="FT45" s="125" t="str">
        <f t="shared" si="164"/>
        <v/>
      </c>
      <c r="FU45" s="125" t="str">
        <f t="shared" si="165"/>
        <v/>
      </c>
      <c r="FV45" s="125" t="str">
        <f t="shared" si="166"/>
        <v/>
      </c>
      <c r="FW45" s="125" t="str">
        <f t="shared" si="167"/>
        <v/>
      </c>
      <c r="FX45" s="125" t="str">
        <f t="shared" si="168"/>
        <v/>
      </c>
      <c r="FY45" s="125" t="str">
        <f t="shared" si="169"/>
        <v/>
      </c>
      <c r="FZ45" s="125" t="str">
        <f t="shared" si="170"/>
        <v/>
      </c>
      <c r="GA45" s="125" t="str">
        <f t="shared" si="171"/>
        <v/>
      </c>
      <c r="GB45" s="129" t="str">
        <f t="shared" si="172"/>
        <v/>
      </c>
      <c r="GC45" s="10"/>
      <c r="GD45" s="173" t="str">
        <f t="shared" si="173"/>
        <v/>
      </c>
      <c r="GE45" s="173" t="str">
        <f t="shared" si="174"/>
        <v/>
      </c>
      <c r="GF45" s="173" t="str">
        <f t="shared" si="93"/>
        <v/>
      </c>
      <c r="GG45" s="173" t="str">
        <f t="shared" si="175"/>
        <v/>
      </c>
      <c r="GH45" s="183" t="str">
        <f t="shared" si="176"/>
        <v/>
      </c>
      <c r="GI45" s="182" t="str">
        <f t="shared" si="177"/>
        <v/>
      </c>
      <c r="GJ45" s="173" t="str">
        <f t="shared" si="178"/>
        <v/>
      </c>
      <c r="GK45" s="173" t="str">
        <f t="shared" si="179"/>
        <v/>
      </c>
      <c r="GL45" s="173" t="str">
        <f t="shared" si="94"/>
        <v/>
      </c>
      <c r="GM45" s="10"/>
      <c r="GN45" s="10"/>
      <c r="GO45" s="10"/>
      <c r="GP45" s="10"/>
      <c r="GS45" s="12"/>
      <c r="GT45" s="12"/>
      <c r="GU45" s="12">
        <f t="shared" si="180"/>
        <v>0</v>
      </c>
      <c r="GV45" s="30" t="str">
        <f>IF(EJ45="ok",CHOOSE(AQ45,'Product Group Codes'!$B$4,'Product Group Codes'!$B$14,'Product Group Codes'!$B$24,'Product Group Codes'!$B$34,'Product Group Codes'!$B$39,'Product Group Codes'!$B$44,'Product Group Codes'!$B$47),"")</f>
        <v/>
      </c>
      <c r="GX45" s="156" t="b">
        <f t="shared" si="181"/>
        <v>1</v>
      </c>
      <c r="GY45" s="156" t="b">
        <f t="shared" si="182"/>
        <v>0</v>
      </c>
      <c r="GZ45" s="156" t="b">
        <f t="shared" si="183"/>
        <v>0</v>
      </c>
      <c r="HB45" s="156" t="b">
        <f t="shared" si="184"/>
        <v>0</v>
      </c>
      <c r="HD45" s="13" t="s">
        <v>3</v>
      </c>
    </row>
    <row r="46" spans="1:212" s="11" customFormat="1" ht="25.5">
      <c r="A46" s="28">
        <v>36</v>
      </c>
      <c r="B46" s="29" t="str">
        <f t="shared" si="103"/>
        <v/>
      </c>
      <c r="C46" s="143"/>
      <c r="D46" s="42"/>
      <c r="E46" s="42"/>
      <c r="F46" s="42"/>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26"/>
      <c r="AT46" s="17"/>
      <c r="AU46" s="26"/>
      <c r="AV46" s="121"/>
      <c r="AW46" s="17"/>
      <c r="AX46" s="26"/>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27"/>
      <c r="CJ46" s="164"/>
      <c r="CK46" s="172" t="str">
        <f t="shared" si="104"/>
        <v/>
      </c>
      <c r="CL46" s="168"/>
      <c r="CM46" s="169"/>
      <c r="CN46" s="169"/>
      <c r="CO46" s="169"/>
      <c r="CP46" s="188"/>
      <c r="CQ46" s="168"/>
      <c r="CR46" s="169"/>
      <c r="CS46" s="169"/>
      <c r="CT46" s="185"/>
      <c r="CU46" s="119"/>
      <c r="CV46" s="125" t="str">
        <f t="shared" si="105"/>
        <v/>
      </c>
      <c r="CW46" s="125" t="str">
        <f t="shared" si="106"/>
        <v/>
      </c>
      <c r="CX46" s="125" t="str">
        <f t="shared" si="107"/>
        <v/>
      </c>
      <c r="CY46" s="125" t="str">
        <f t="shared" si="108"/>
        <v/>
      </c>
      <c r="CZ46" s="125" t="str">
        <f t="shared" si="109"/>
        <v/>
      </c>
      <c r="DA46" s="125" t="str">
        <f t="shared" si="110"/>
        <v/>
      </c>
      <c r="DB46" s="125" t="str">
        <f t="shared" si="111"/>
        <v/>
      </c>
      <c r="DC46" s="125" t="str">
        <f t="shared" si="112"/>
        <v/>
      </c>
      <c r="DD46" s="125" t="str">
        <f t="shared" si="113"/>
        <v/>
      </c>
      <c r="DE46" s="125" t="str">
        <f t="shared" si="114"/>
        <v/>
      </c>
      <c r="DF46" s="125" t="str">
        <f t="shared" si="115"/>
        <v/>
      </c>
      <c r="DG46" s="125" t="str">
        <f t="shared" si="116"/>
        <v/>
      </c>
      <c r="DH46" s="125" t="str">
        <f t="shared" si="117"/>
        <v/>
      </c>
      <c r="DI46" s="125" t="str">
        <f t="shared" si="118"/>
        <v/>
      </c>
      <c r="DJ46" s="125" t="str">
        <f t="shared" si="119"/>
        <v/>
      </c>
      <c r="DK46" s="125" t="str">
        <f t="shared" si="120"/>
        <v/>
      </c>
      <c r="DL46" s="125" t="str">
        <f t="shared" si="121"/>
        <v/>
      </c>
      <c r="DM46" s="125" t="str">
        <f t="shared" si="122"/>
        <v/>
      </c>
      <c r="DN46" s="125" t="str">
        <f t="shared" si="123"/>
        <v/>
      </c>
      <c r="DO46" s="125" t="str">
        <f t="shared" si="124"/>
        <v/>
      </c>
      <c r="DP46" s="125" t="str">
        <f t="shared" si="125"/>
        <v/>
      </c>
      <c r="DQ46" s="125" t="str">
        <f t="shared" si="126"/>
        <v/>
      </c>
      <c r="DR46" s="125" t="str">
        <f t="shared" si="127"/>
        <v/>
      </c>
      <c r="DS46" s="125" t="str">
        <f t="shared" si="128"/>
        <v/>
      </c>
      <c r="DT46" s="125" t="str">
        <f t="shared" si="129"/>
        <v/>
      </c>
      <c r="DU46" s="125" t="str">
        <f t="shared" si="130"/>
        <v/>
      </c>
      <c r="DV46" s="125" t="str">
        <f t="shared" si="131"/>
        <v/>
      </c>
      <c r="DW46" s="125" t="str">
        <f t="shared" si="132"/>
        <v/>
      </c>
      <c r="DX46" s="125" t="str">
        <f t="shared" si="133"/>
        <v/>
      </c>
      <c r="DY46" s="125" t="str">
        <f t="shared" si="134"/>
        <v/>
      </c>
      <c r="DZ46" s="125" t="str">
        <f t="shared" si="135"/>
        <v/>
      </c>
      <c r="EA46" s="125" t="str">
        <f t="shared" si="136"/>
        <v/>
      </c>
      <c r="EB46" s="125" t="str">
        <f t="shared" si="137"/>
        <v/>
      </c>
      <c r="EC46" s="125" t="str">
        <f t="shared" si="138"/>
        <v/>
      </c>
      <c r="ED46" s="125" t="str">
        <f t="shared" si="139"/>
        <v/>
      </c>
      <c r="EE46" s="125" t="str">
        <f t="shared" si="140"/>
        <v/>
      </c>
      <c r="EF46" s="125" t="str">
        <f t="shared" si="141"/>
        <v/>
      </c>
      <c r="EG46" s="125" t="str">
        <f t="shared" si="142"/>
        <v/>
      </c>
      <c r="EH46" s="125" t="str">
        <f t="shared" si="143"/>
        <v/>
      </c>
      <c r="EI46" s="125" t="str">
        <f t="shared" si="144"/>
        <v/>
      </c>
      <c r="EJ46" s="125" t="str">
        <f t="shared" si="145"/>
        <v/>
      </c>
      <c r="EK46" s="125" t="str">
        <f t="shared" si="146"/>
        <v/>
      </c>
      <c r="EL46" s="125" t="str">
        <f t="shared" si="147"/>
        <v/>
      </c>
      <c r="EM46" s="125" t="str">
        <f t="shared" si="148"/>
        <v/>
      </c>
      <c r="EN46" s="125" t="str">
        <f t="shared" si="149"/>
        <v/>
      </c>
      <c r="EO46" s="125" t="str">
        <f t="shared" si="97"/>
        <v/>
      </c>
      <c r="EP46" s="125" t="str">
        <f t="shared" si="97"/>
        <v/>
      </c>
      <c r="EQ46" s="125" t="str">
        <f t="shared" si="97"/>
        <v/>
      </c>
      <c r="ER46" s="125" t="str">
        <f t="shared" si="150"/>
        <v/>
      </c>
      <c r="ES46" s="125" t="str">
        <f t="shared" si="151"/>
        <v/>
      </c>
      <c r="ET46" s="125" t="str">
        <f t="shared" si="152"/>
        <v/>
      </c>
      <c r="EU46" s="125" t="str">
        <f t="shared" si="153"/>
        <v/>
      </c>
      <c r="EV46" s="125" t="str">
        <f t="shared" si="154"/>
        <v/>
      </c>
      <c r="EW46" s="125" t="str">
        <f t="shared" si="155"/>
        <v/>
      </c>
      <c r="EX46" s="125" t="str">
        <f t="shared" si="98"/>
        <v/>
      </c>
      <c r="EY46" s="125" t="str">
        <f t="shared" si="98"/>
        <v/>
      </c>
      <c r="EZ46" s="125" t="str">
        <f t="shared" si="98"/>
        <v/>
      </c>
      <c r="FA46" s="125" t="str">
        <f t="shared" si="98"/>
        <v/>
      </c>
      <c r="FB46" s="125" t="str">
        <f t="shared" si="156"/>
        <v/>
      </c>
      <c r="FC46" s="125" t="str">
        <f t="shared" si="157"/>
        <v/>
      </c>
      <c r="FD46" s="125" t="str">
        <f t="shared" si="101"/>
        <v/>
      </c>
      <c r="FE46" s="125" t="str">
        <f t="shared" si="101"/>
        <v/>
      </c>
      <c r="FF46" s="125" t="str">
        <f t="shared" si="101"/>
        <v/>
      </c>
      <c r="FG46" s="125" t="str">
        <f t="shared" si="101"/>
        <v/>
      </c>
      <c r="FH46" s="125" t="str">
        <f t="shared" si="101"/>
        <v/>
      </c>
      <c r="FI46" s="125" t="str">
        <f t="shared" si="158"/>
        <v/>
      </c>
      <c r="FJ46" s="125" t="str">
        <f t="shared" si="159"/>
        <v/>
      </c>
      <c r="FK46" s="125" t="str">
        <f t="shared" si="160"/>
        <v/>
      </c>
      <c r="FL46" s="125" t="str">
        <f t="shared" si="161"/>
        <v/>
      </c>
      <c r="FM46" s="125" t="str">
        <f t="shared" si="162"/>
        <v/>
      </c>
      <c r="FN46" s="125" t="str">
        <f t="shared" si="163"/>
        <v/>
      </c>
      <c r="FO46" s="125" t="str">
        <f t="shared" si="102"/>
        <v/>
      </c>
      <c r="FP46" s="125" t="str">
        <f t="shared" si="102"/>
        <v/>
      </c>
      <c r="FQ46" s="125" t="str">
        <f t="shared" si="102"/>
        <v/>
      </c>
      <c r="FR46" s="125" t="str">
        <f t="shared" si="102"/>
        <v/>
      </c>
      <c r="FS46" s="125" t="str">
        <f t="shared" si="102"/>
        <v/>
      </c>
      <c r="FT46" s="125" t="str">
        <f t="shared" si="164"/>
        <v/>
      </c>
      <c r="FU46" s="125" t="str">
        <f t="shared" si="165"/>
        <v/>
      </c>
      <c r="FV46" s="125" t="str">
        <f t="shared" si="166"/>
        <v/>
      </c>
      <c r="FW46" s="125" t="str">
        <f t="shared" si="167"/>
        <v/>
      </c>
      <c r="FX46" s="125" t="str">
        <f t="shared" si="168"/>
        <v/>
      </c>
      <c r="FY46" s="125" t="str">
        <f t="shared" si="169"/>
        <v/>
      </c>
      <c r="FZ46" s="125" t="str">
        <f t="shared" si="170"/>
        <v/>
      </c>
      <c r="GA46" s="125" t="str">
        <f t="shared" si="171"/>
        <v/>
      </c>
      <c r="GB46" s="129" t="str">
        <f t="shared" si="172"/>
        <v/>
      </c>
      <c r="GC46" s="10"/>
      <c r="GD46" s="173" t="str">
        <f t="shared" si="173"/>
        <v/>
      </c>
      <c r="GE46" s="173" t="str">
        <f t="shared" si="174"/>
        <v/>
      </c>
      <c r="GF46" s="173" t="str">
        <f t="shared" si="93"/>
        <v/>
      </c>
      <c r="GG46" s="173" t="str">
        <f t="shared" si="175"/>
        <v/>
      </c>
      <c r="GH46" s="183" t="str">
        <f t="shared" si="176"/>
        <v/>
      </c>
      <c r="GI46" s="182" t="str">
        <f t="shared" si="177"/>
        <v/>
      </c>
      <c r="GJ46" s="173" t="str">
        <f t="shared" si="178"/>
        <v/>
      </c>
      <c r="GK46" s="173" t="str">
        <f t="shared" si="179"/>
        <v/>
      </c>
      <c r="GL46" s="173" t="str">
        <f t="shared" si="94"/>
        <v/>
      </c>
      <c r="GM46" s="10"/>
      <c r="GN46" s="10"/>
      <c r="GO46" s="10"/>
      <c r="GP46" s="10"/>
      <c r="GS46" s="12"/>
      <c r="GT46" s="12"/>
      <c r="GU46" s="12">
        <f t="shared" si="180"/>
        <v>0</v>
      </c>
      <c r="GV46" s="30" t="str">
        <f>IF(EJ46="ok",CHOOSE(AQ46,'Product Group Codes'!$B$4,'Product Group Codes'!$B$14,'Product Group Codes'!$B$24,'Product Group Codes'!$B$34,'Product Group Codes'!$B$39,'Product Group Codes'!$B$44,'Product Group Codes'!$B$47),"")</f>
        <v/>
      </c>
      <c r="GX46" s="156" t="b">
        <f t="shared" si="181"/>
        <v>1</v>
      </c>
      <c r="GY46" s="156" t="b">
        <f t="shared" si="182"/>
        <v>0</v>
      </c>
      <c r="GZ46" s="156" t="b">
        <f t="shared" si="183"/>
        <v>0</v>
      </c>
      <c r="HB46" s="156" t="b">
        <f t="shared" si="184"/>
        <v>0</v>
      </c>
      <c r="HD46" s="13" t="s">
        <v>3</v>
      </c>
    </row>
    <row r="47" spans="1:212" s="11" customFormat="1" ht="25.5">
      <c r="A47" s="28">
        <v>37</v>
      </c>
      <c r="B47" s="29" t="str">
        <f t="shared" si="103"/>
        <v/>
      </c>
      <c r="C47" s="143"/>
      <c r="D47" s="42"/>
      <c r="E47" s="42"/>
      <c r="F47" s="42"/>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26"/>
      <c r="AT47" s="17"/>
      <c r="AU47" s="26"/>
      <c r="AV47" s="121"/>
      <c r="AW47" s="17"/>
      <c r="AX47" s="26"/>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27"/>
      <c r="CJ47" s="164"/>
      <c r="CK47" s="172" t="str">
        <f t="shared" si="104"/>
        <v/>
      </c>
      <c r="CL47" s="168"/>
      <c r="CM47" s="169"/>
      <c r="CN47" s="169"/>
      <c r="CO47" s="169"/>
      <c r="CP47" s="188"/>
      <c r="CQ47" s="168"/>
      <c r="CR47" s="169"/>
      <c r="CS47" s="169"/>
      <c r="CT47" s="185"/>
      <c r="CU47" s="119"/>
      <c r="CV47" s="125" t="str">
        <f t="shared" si="105"/>
        <v/>
      </c>
      <c r="CW47" s="125" t="str">
        <f t="shared" si="106"/>
        <v/>
      </c>
      <c r="CX47" s="125" t="str">
        <f t="shared" si="107"/>
        <v/>
      </c>
      <c r="CY47" s="125" t="str">
        <f t="shared" si="108"/>
        <v/>
      </c>
      <c r="CZ47" s="125" t="str">
        <f t="shared" si="109"/>
        <v/>
      </c>
      <c r="DA47" s="125" t="str">
        <f t="shared" si="110"/>
        <v/>
      </c>
      <c r="DB47" s="125" t="str">
        <f t="shared" si="111"/>
        <v/>
      </c>
      <c r="DC47" s="125" t="str">
        <f t="shared" si="112"/>
        <v/>
      </c>
      <c r="DD47" s="125" t="str">
        <f t="shared" si="113"/>
        <v/>
      </c>
      <c r="DE47" s="125" t="str">
        <f t="shared" si="114"/>
        <v/>
      </c>
      <c r="DF47" s="125" t="str">
        <f t="shared" si="115"/>
        <v/>
      </c>
      <c r="DG47" s="125" t="str">
        <f t="shared" si="116"/>
        <v/>
      </c>
      <c r="DH47" s="125" t="str">
        <f t="shared" si="117"/>
        <v/>
      </c>
      <c r="DI47" s="125" t="str">
        <f t="shared" si="118"/>
        <v/>
      </c>
      <c r="DJ47" s="125" t="str">
        <f t="shared" si="119"/>
        <v/>
      </c>
      <c r="DK47" s="125" t="str">
        <f t="shared" si="120"/>
        <v/>
      </c>
      <c r="DL47" s="125" t="str">
        <f t="shared" si="121"/>
        <v/>
      </c>
      <c r="DM47" s="125" t="str">
        <f t="shared" si="122"/>
        <v/>
      </c>
      <c r="DN47" s="125" t="str">
        <f t="shared" si="123"/>
        <v/>
      </c>
      <c r="DO47" s="125" t="str">
        <f t="shared" si="124"/>
        <v/>
      </c>
      <c r="DP47" s="125" t="str">
        <f t="shared" si="125"/>
        <v/>
      </c>
      <c r="DQ47" s="125" t="str">
        <f t="shared" si="126"/>
        <v/>
      </c>
      <c r="DR47" s="125" t="str">
        <f t="shared" si="127"/>
        <v/>
      </c>
      <c r="DS47" s="125" t="str">
        <f t="shared" si="128"/>
        <v/>
      </c>
      <c r="DT47" s="125" t="str">
        <f t="shared" si="129"/>
        <v/>
      </c>
      <c r="DU47" s="125" t="str">
        <f t="shared" si="130"/>
        <v/>
      </c>
      <c r="DV47" s="125" t="str">
        <f t="shared" si="131"/>
        <v/>
      </c>
      <c r="DW47" s="125" t="str">
        <f t="shared" si="132"/>
        <v/>
      </c>
      <c r="DX47" s="125" t="str">
        <f t="shared" si="133"/>
        <v/>
      </c>
      <c r="DY47" s="125" t="str">
        <f t="shared" si="134"/>
        <v/>
      </c>
      <c r="DZ47" s="125" t="str">
        <f t="shared" si="135"/>
        <v/>
      </c>
      <c r="EA47" s="125" t="str">
        <f t="shared" si="136"/>
        <v/>
      </c>
      <c r="EB47" s="125" t="str">
        <f t="shared" si="137"/>
        <v/>
      </c>
      <c r="EC47" s="125" t="str">
        <f t="shared" si="138"/>
        <v/>
      </c>
      <c r="ED47" s="125" t="str">
        <f t="shared" si="139"/>
        <v/>
      </c>
      <c r="EE47" s="125" t="str">
        <f t="shared" si="140"/>
        <v/>
      </c>
      <c r="EF47" s="125" t="str">
        <f t="shared" si="141"/>
        <v/>
      </c>
      <c r="EG47" s="125" t="str">
        <f t="shared" si="142"/>
        <v/>
      </c>
      <c r="EH47" s="125" t="str">
        <f t="shared" si="143"/>
        <v/>
      </c>
      <c r="EI47" s="125" t="str">
        <f t="shared" si="144"/>
        <v/>
      </c>
      <c r="EJ47" s="125" t="str">
        <f t="shared" si="145"/>
        <v/>
      </c>
      <c r="EK47" s="125" t="str">
        <f t="shared" si="146"/>
        <v/>
      </c>
      <c r="EL47" s="125" t="str">
        <f t="shared" si="147"/>
        <v/>
      </c>
      <c r="EM47" s="125" t="str">
        <f t="shared" si="148"/>
        <v/>
      </c>
      <c r="EN47" s="125" t="str">
        <f t="shared" si="149"/>
        <v/>
      </c>
      <c r="EO47" s="125" t="str">
        <f t="shared" si="97"/>
        <v/>
      </c>
      <c r="EP47" s="125" t="str">
        <f t="shared" si="97"/>
        <v/>
      </c>
      <c r="EQ47" s="125" t="str">
        <f t="shared" si="97"/>
        <v/>
      </c>
      <c r="ER47" s="125" t="str">
        <f t="shared" si="150"/>
        <v/>
      </c>
      <c r="ES47" s="125" t="str">
        <f t="shared" si="151"/>
        <v/>
      </c>
      <c r="ET47" s="125" t="str">
        <f t="shared" si="152"/>
        <v/>
      </c>
      <c r="EU47" s="125" t="str">
        <f t="shared" si="153"/>
        <v/>
      </c>
      <c r="EV47" s="125" t="str">
        <f t="shared" si="154"/>
        <v/>
      </c>
      <c r="EW47" s="125" t="str">
        <f t="shared" si="155"/>
        <v/>
      </c>
      <c r="EX47" s="125" t="str">
        <f t="shared" si="98"/>
        <v/>
      </c>
      <c r="EY47" s="125" t="str">
        <f t="shared" si="98"/>
        <v/>
      </c>
      <c r="EZ47" s="125" t="str">
        <f t="shared" si="98"/>
        <v/>
      </c>
      <c r="FA47" s="125" t="str">
        <f t="shared" si="98"/>
        <v/>
      </c>
      <c r="FB47" s="125" t="str">
        <f t="shared" si="156"/>
        <v/>
      </c>
      <c r="FC47" s="125" t="str">
        <f t="shared" si="157"/>
        <v/>
      </c>
      <c r="FD47" s="125" t="str">
        <f t="shared" si="101"/>
        <v/>
      </c>
      <c r="FE47" s="125" t="str">
        <f t="shared" si="101"/>
        <v/>
      </c>
      <c r="FF47" s="125" t="str">
        <f t="shared" si="101"/>
        <v/>
      </c>
      <c r="FG47" s="125" t="str">
        <f t="shared" si="101"/>
        <v/>
      </c>
      <c r="FH47" s="125" t="str">
        <f t="shared" si="101"/>
        <v/>
      </c>
      <c r="FI47" s="125" t="str">
        <f t="shared" si="158"/>
        <v/>
      </c>
      <c r="FJ47" s="125" t="str">
        <f t="shared" si="159"/>
        <v/>
      </c>
      <c r="FK47" s="125" t="str">
        <f t="shared" si="160"/>
        <v/>
      </c>
      <c r="FL47" s="125" t="str">
        <f t="shared" si="161"/>
        <v/>
      </c>
      <c r="FM47" s="125" t="str">
        <f t="shared" si="162"/>
        <v/>
      </c>
      <c r="FN47" s="125" t="str">
        <f t="shared" si="163"/>
        <v/>
      </c>
      <c r="FO47" s="125" t="str">
        <f t="shared" si="102"/>
        <v/>
      </c>
      <c r="FP47" s="125" t="str">
        <f t="shared" si="102"/>
        <v/>
      </c>
      <c r="FQ47" s="125" t="str">
        <f t="shared" si="102"/>
        <v/>
      </c>
      <c r="FR47" s="125" t="str">
        <f t="shared" si="102"/>
        <v/>
      </c>
      <c r="FS47" s="125" t="str">
        <f t="shared" si="102"/>
        <v/>
      </c>
      <c r="FT47" s="125" t="str">
        <f t="shared" si="164"/>
        <v/>
      </c>
      <c r="FU47" s="125" t="str">
        <f t="shared" si="165"/>
        <v/>
      </c>
      <c r="FV47" s="125" t="str">
        <f t="shared" si="166"/>
        <v/>
      </c>
      <c r="FW47" s="125" t="str">
        <f t="shared" si="167"/>
        <v/>
      </c>
      <c r="FX47" s="125" t="str">
        <f t="shared" si="168"/>
        <v/>
      </c>
      <c r="FY47" s="125" t="str">
        <f t="shared" si="169"/>
        <v/>
      </c>
      <c r="FZ47" s="125" t="str">
        <f t="shared" si="170"/>
        <v/>
      </c>
      <c r="GA47" s="125" t="str">
        <f t="shared" si="171"/>
        <v/>
      </c>
      <c r="GB47" s="129" t="str">
        <f t="shared" si="172"/>
        <v/>
      </c>
      <c r="GC47" s="10"/>
      <c r="GD47" s="173" t="str">
        <f t="shared" si="173"/>
        <v/>
      </c>
      <c r="GE47" s="173" t="str">
        <f t="shared" si="174"/>
        <v/>
      </c>
      <c r="GF47" s="173" t="str">
        <f t="shared" si="93"/>
        <v/>
      </c>
      <c r="GG47" s="173" t="str">
        <f t="shared" si="175"/>
        <v/>
      </c>
      <c r="GH47" s="183" t="str">
        <f t="shared" si="176"/>
        <v/>
      </c>
      <c r="GI47" s="182" t="str">
        <f t="shared" si="177"/>
        <v/>
      </c>
      <c r="GJ47" s="173" t="str">
        <f t="shared" si="178"/>
        <v/>
      </c>
      <c r="GK47" s="173" t="str">
        <f t="shared" si="179"/>
        <v/>
      </c>
      <c r="GL47" s="173" t="str">
        <f t="shared" si="94"/>
        <v/>
      </c>
      <c r="GM47" s="10"/>
      <c r="GN47" s="10"/>
      <c r="GO47" s="10"/>
      <c r="GP47" s="10"/>
      <c r="GS47" s="12"/>
      <c r="GT47" s="12"/>
      <c r="GU47" s="12">
        <f t="shared" si="180"/>
        <v>0</v>
      </c>
      <c r="GV47" s="30" t="str">
        <f>IF(EJ47="ok",CHOOSE(AQ47,'Product Group Codes'!$B$4,'Product Group Codes'!$B$14,'Product Group Codes'!$B$24,'Product Group Codes'!$B$34,'Product Group Codes'!$B$39,'Product Group Codes'!$B$44,'Product Group Codes'!$B$47),"")</f>
        <v/>
      </c>
      <c r="GX47" s="156" t="b">
        <f t="shared" si="181"/>
        <v>1</v>
      </c>
      <c r="GY47" s="156" t="b">
        <f t="shared" si="182"/>
        <v>0</v>
      </c>
      <c r="GZ47" s="156" t="b">
        <f t="shared" si="183"/>
        <v>0</v>
      </c>
      <c r="HB47" s="156" t="b">
        <f t="shared" si="184"/>
        <v>0</v>
      </c>
      <c r="HD47" s="13" t="s">
        <v>3</v>
      </c>
    </row>
    <row r="48" spans="1:212" s="11" customFormat="1" ht="25.5">
      <c r="A48" s="28">
        <v>38</v>
      </c>
      <c r="B48" s="29" t="str">
        <f t="shared" si="103"/>
        <v/>
      </c>
      <c r="C48" s="143"/>
      <c r="D48" s="42"/>
      <c r="E48" s="42"/>
      <c r="F48" s="42"/>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26"/>
      <c r="AT48" s="17"/>
      <c r="AU48" s="26"/>
      <c r="AV48" s="121"/>
      <c r="AW48" s="17"/>
      <c r="AX48" s="26"/>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27"/>
      <c r="CJ48" s="164"/>
      <c r="CK48" s="172" t="str">
        <f t="shared" si="104"/>
        <v/>
      </c>
      <c r="CL48" s="168"/>
      <c r="CM48" s="169"/>
      <c r="CN48" s="169"/>
      <c r="CO48" s="169"/>
      <c r="CP48" s="188"/>
      <c r="CQ48" s="168"/>
      <c r="CR48" s="169"/>
      <c r="CS48" s="169"/>
      <c r="CT48" s="185"/>
      <c r="CU48" s="119"/>
      <c r="CV48" s="125" t="str">
        <f t="shared" si="105"/>
        <v/>
      </c>
      <c r="CW48" s="125" t="str">
        <f t="shared" si="106"/>
        <v/>
      </c>
      <c r="CX48" s="125" t="str">
        <f t="shared" si="107"/>
        <v/>
      </c>
      <c r="CY48" s="125" t="str">
        <f t="shared" si="108"/>
        <v/>
      </c>
      <c r="CZ48" s="125" t="str">
        <f t="shared" si="109"/>
        <v/>
      </c>
      <c r="DA48" s="125" t="str">
        <f t="shared" si="110"/>
        <v/>
      </c>
      <c r="DB48" s="125" t="str">
        <f t="shared" si="111"/>
        <v/>
      </c>
      <c r="DC48" s="125" t="str">
        <f t="shared" si="112"/>
        <v/>
      </c>
      <c r="DD48" s="125" t="str">
        <f t="shared" si="113"/>
        <v/>
      </c>
      <c r="DE48" s="125" t="str">
        <f t="shared" si="114"/>
        <v/>
      </c>
      <c r="DF48" s="125" t="str">
        <f t="shared" si="115"/>
        <v/>
      </c>
      <c r="DG48" s="125" t="str">
        <f t="shared" si="116"/>
        <v/>
      </c>
      <c r="DH48" s="125" t="str">
        <f t="shared" si="117"/>
        <v/>
      </c>
      <c r="DI48" s="125" t="str">
        <f t="shared" si="118"/>
        <v/>
      </c>
      <c r="DJ48" s="125" t="str">
        <f t="shared" si="119"/>
        <v/>
      </c>
      <c r="DK48" s="125" t="str">
        <f t="shared" si="120"/>
        <v/>
      </c>
      <c r="DL48" s="125" t="str">
        <f t="shared" si="121"/>
        <v/>
      </c>
      <c r="DM48" s="125" t="str">
        <f t="shared" si="122"/>
        <v/>
      </c>
      <c r="DN48" s="125" t="str">
        <f t="shared" si="123"/>
        <v/>
      </c>
      <c r="DO48" s="125" t="str">
        <f t="shared" si="124"/>
        <v/>
      </c>
      <c r="DP48" s="125" t="str">
        <f t="shared" si="125"/>
        <v/>
      </c>
      <c r="DQ48" s="125" t="str">
        <f t="shared" si="126"/>
        <v/>
      </c>
      <c r="DR48" s="125" t="str">
        <f t="shared" si="127"/>
        <v/>
      </c>
      <c r="DS48" s="125" t="str">
        <f t="shared" si="128"/>
        <v/>
      </c>
      <c r="DT48" s="125" t="str">
        <f t="shared" si="129"/>
        <v/>
      </c>
      <c r="DU48" s="125" t="str">
        <f t="shared" si="130"/>
        <v/>
      </c>
      <c r="DV48" s="125" t="str">
        <f t="shared" si="131"/>
        <v/>
      </c>
      <c r="DW48" s="125" t="str">
        <f t="shared" si="132"/>
        <v/>
      </c>
      <c r="DX48" s="125" t="str">
        <f t="shared" si="133"/>
        <v/>
      </c>
      <c r="DY48" s="125" t="str">
        <f t="shared" si="134"/>
        <v/>
      </c>
      <c r="DZ48" s="125" t="str">
        <f t="shared" si="135"/>
        <v/>
      </c>
      <c r="EA48" s="125" t="str">
        <f t="shared" si="136"/>
        <v/>
      </c>
      <c r="EB48" s="125" t="str">
        <f t="shared" si="137"/>
        <v/>
      </c>
      <c r="EC48" s="125" t="str">
        <f t="shared" si="138"/>
        <v/>
      </c>
      <c r="ED48" s="125" t="str">
        <f t="shared" si="139"/>
        <v/>
      </c>
      <c r="EE48" s="125" t="str">
        <f t="shared" si="140"/>
        <v/>
      </c>
      <c r="EF48" s="125" t="str">
        <f t="shared" si="141"/>
        <v/>
      </c>
      <c r="EG48" s="125" t="str">
        <f t="shared" si="142"/>
        <v/>
      </c>
      <c r="EH48" s="125" t="str">
        <f t="shared" si="143"/>
        <v/>
      </c>
      <c r="EI48" s="125" t="str">
        <f t="shared" si="144"/>
        <v/>
      </c>
      <c r="EJ48" s="125" t="str">
        <f t="shared" si="145"/>
        <v/>
      </c>
      <c r="EK48" s="125" t="str">
        <f t="shared" si="146"/>
        <v/>
      </c>
      <c r="EL48" s="125" t="str">
        <f t="shared" si="147"/>
        <v/>
      </c>
      <c r="EM48" s="125" t="str">
        <f t="shared" si="148"/>
        <v/>
      </c>
      <c r="EN48" s="125" t="str">
        <f t="shared" si="149"/>
        <v/>
      </c>
      <c r="EO48" s="125" t="str">
        <f t="shared" si="97"/>
        <v/>
      </c>
      <c r="EP48" s="125" t="str">
        <f t="shared" si="97"/>
        <v/>
      </c>
      <c r="EQ48" s="125" t="str">
        <f t="shared" si="97"/>
        <v/>
      </c>
      <c r="ER48" s="125" t="str">
        <f t="shared" si="150"/>
        <v/>
      </c>
      <c r="ES48" s="125" t="str">
        <f t="shared" si="151"/>
        <v/>
      </c>
      <c r="ET48" s="125" t="str">
        <f t="shared" si="152"/>
        <v/>
      </c>
      <c r="EU48" s="125" t="str">
        <f t="shared" si="153"/>
        <v/>
      </c>
      <c r="EV48" s="125" t="str">
        <f t="shared" si="154"/>
        <v/>
      </c>
      <c r="EW48" s="125" t="str">
        <f t="shared" si="155"/>
        <v/>
      </c>
      <c r="EX48" s="125" t="str">
        <f t="shared" si="98"/>
        <v/>
      </c>
      <c r="EY48" s="125" t="str">
        <f t="shared" si="98"/>
        <v/>
      </c>
      <c r="EZ48" s="125" t="str">
        <f t="shared" si="98"/>
        <v/>
      </c>
      <c r="FA48" s="125" t="str">
        <f t="shared" si="98"/>
        <v/>
      </c>
      <c r="FB48" s="125" t="str">
        <f t="shared" si="156"/>
        <v/>
      </c>
      <c r="FC48" s="125" t="str">
        <f t="shared" si="157"/>
        <v/>
      </c>
      <c r="FD48" s="125" t="str">
        <f t="shared" si="101"/>
        <v/>
      </c>
      <c r="FE48" s="125" t="str">
        <f t="shared" si="101"/>
        <v/>
      </c>
      <c r="FF48" s="125" t="str">
        <f t="shared" si="101"/>
        <v/>
      </c>
      <c r="FG48" s="125" t="str">
        <f t="shared" si="101"/>
        <v/>
      </c>
      <c r="FH48" s="125" t="str">
        <f t="shared" si="101"/>
        <v/>
      </c>
      <c r="FI48" s="125" t="str">
        <f t="shared" si="158"/>
        <v/>
      </c>
      <c r="FJ48" s="125" t="str">
        <f t="shared" si="159"/>
        <v/>
      </c>
      <c r="FK48" s="125" t="str">
        <f t="shared" si="160"/>
        <v/>
      </c>
      <c r="FL48" s="125" t="str">
        <f t="shared" si="161"/>
        <v/>
      </c>
      <c r="FM48" s="125" t="str">
        <f t="shared" si="162"/>
        <v/>
      </c>
      <c r="FN48" s="125" t="str">
        <f t="shared" si="163"/>
        <v/>
      </c>
      <c r="FO48" s="125" t="str">
        <f t="shared" si="102"/>
        <v/>
      </c>
      <c r="FP48" s="125" t="str">
        <f t="shared" si="102"/>
        <v/>
      </c>
      <c r="FQ48" s="125" t="str">
        <f t="shared" si="102"/>
        <v/>
      </c>
      <c r="FR48" s="125" t="str">
        <f t="shared" si="102"/>
        <v/>
      </c>
      <c r="FS48" s="125" t="str">
        <f t="shared" si="102"/>
        <v/>
      </c>
      <c r="FT48" s="125" t="str">
        <f t="shared" si="164"/>
        <v/>
      </c>
      <c r="FU48" s="125" t="str">
        <f t="shared" si="165"/>
        <v/>
      </c>
      <c r="FV48" s="125" t="str">
        <f t="shared" si="166"/>
        <v/>
      </c>
      <c r="FW48" s="125" t="str">
        <f t="shared" si="167"/>
        <v/>
      </c>
      <c r="FX48" s="125" t="str">
        <f t="shared" si="168"/>
        <v/>
      </c>
      <c r="FY48" s="125" t="str">
        <f t="shared" si="169"/>
        <v/>
      </c>
      <c r="FZ48" s="125" t="str">
        <f t="shared" si="170"/>
        <v/>
      </c>
      <c r="GA48" s="125" t="str">
        <f t="shared" si="171"/>
        <v/>
      </c>
      <c r="GB48" s="129" t="str">
        <f t="shared" si="172"/>
        <v/>
      </c>
      <c r="GC48" s="10"/>
      <c r="GD48" s="173" t="str">
        <f t="shared" si="173"/>
        <v/>
      </c>
      <c r="GE48" s="173" t="str">
        <f t="shared" si="174"/>
        <v/>
      </c>
      <c r="GF48" s="173" t="str">
        <f t="shared" si="93"/>
        <v/>
      </c>
      <c r="GG48" s="173" t="str">
        <f t="shared" si="175"/>
        <v/>
      </c>
      <c r="GH48" s="183" t="str">
        <f t="shared" si="176"/>
        <v/>
      </c>
      <c r="GI48" s="182" t="str">
        <f t="shared" si="177"/>
        <v/>
      </c>
      <c r="GJ48" s="173" t="str">
        <f t="shared" si="178"/>
        <v/>
      </c>
      <c r="GK48" s="173" t="str">
        <f t="shared" si="179"/>
        <v/>
      </c>
      <c r="GL48" s="173" t="str">
        <f t="shared" si="94"/>
        <v/>
      </c>
      <c r="GM48" s="10"/>
      <c r="GN48" s="10"/>
      <c r="GO48" s="10"/>
      <c r="GP48" s="10"/>
      <c r="GS48" s="12"/>
      <c r="GT48" s="12"/>
      <c r="GU48" s="12">
        <f t="shared" si="180"/>
        <v>0</v>
      </c>
      <c r="GV48" s="30" t="str">
        <f>IF(EJ48="ok",CHOOSE(AQ48,'Product Group Codes'!$B$4,'Product Group Codes'!$B$14,'Product Group Codes'!$B$24,'Product Group Codes'!$B$34,'Product Group Codes'!$B$39,'Product Group Codes'!$B$44,'Product Group Codes'!$B$47),"")</f>
        <v/>
      </c>
      <c r="GX48" s="156" t="b">
        <f t="shared" si="181"/>
        <v>1</v>
      </c>
      <c r="GY48" s="156" t="b">
        <f t="shared" si="182"/>
        <v>0</v>
      </c>
      <c r="GZ48" s="156" t="b">
        <f t="shared" si="183"/>
        <v>0</v>
      </c>
      <c r="HB48" s="156" t="b">
        <f t="shared" si="184"/>
        <v>0</v>
      </c>
      <c r="HD48" s="13" t="s">
        <v>3</v>
      </c>
    </row>
    <row r="49" spans="1:212" s="11" customFormat="1" ht="25.5">
      <c r="A49" s="28">
        <v>39</v>
      </c>
      <c r="B49" s="29" t="str">
        <f t="shared" si="103"/>
        <v/>
      </c>
      <c r="C49" s="143"/>
      <c r="D49" s="42"/>
      <c r="E49" s="42"/>
      <c r="F49" s="42"/>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26"/>
      <c r="AT49" s="17"/>
      <c r="AU49" s="26"/>
      <c r="AV49" s="121"/>
      <c r="AW49" s="17"/>
      <c r="AX49" s="26"/>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27"/>
      <c r="CJ49" s="164"/>
      <c r="CK49" s="172" t="str">
        <f t="shared" si="104"/>
        <v/>
      </c>
      <c r="CL49" s="168"/>
      <c r="CM49" s="169"/>
      <c r="CN49" s="169"/>
      <c r="CO49" s="169"/>
      <c r="CP49" s="188"/>
      <c r="CQ49" s="168"/>
      <c r="CR49" s="169"/>
      <c r="CS49" s="169"/>
      <c r="CT49" s="185"/>
      <c r="CU49" s="119"/>
      <c r="CV49" s="125" t="str">
        <f t="shared" si="105"/>
        <v/>
      </c>
      <c r="CW49" s="125" t="str">
        <f t="shared" si="106"/>
        <v/>
      </c>
      <c r="CX49" s="125" t="str">
        <f t="shared" si="107"/>
        <v/>
      </c>
      <c r="CY49" s="125" t="str">
        <f t="shared" si="108"/>
        <v/>
      </c>
      <c r="CZ49" s="125" t="str">
        <f t="shared" si="109"/>
        <v/>
      </c>
      <c r="DA49" s="125" t="str">
        <f t="shared" si="110"/>
        <v/>
      </c>
      <c r="DB49" s="125" t="str">
        <f t="shared" si="111"/>
        <v/>
      </c>
      <c r="DC49" s="125" t="str">
        <f t="shared" si="112"/>
        <v/>
      </c>
      <c r="DD49" s="125" t="str">
        <f t="shared" si="113"/>
        <v/>
      </c>
      <c r="DE49" s="125" t="str">
        <f t="shared" si="114"/>
        <v/>
      </c>
      <c r="DF49" s="125" t="str">
        <f t="shared" si="115"/>
        <v/>
      </c>
      <c r="DG49" s="125" t="str">
        <f t="shared" si="116"/>
        <v/>
      </c>
      <c r="DH49" s="125" t="str">
        <f t="shared" si="117"/>
        <v/>
      </c>
      <c r="DI49" s="125" t="str">
        <f t="shared" si="118"/>
        <v/>
      </c>
      <c r="DJ49" s="125" t="str">
        <f t="shared" si="119"/>
        <v/>
      </c>
      <c r="DK49" s="125" t="str">
        <f t="shared" si="120"/>
        <v/>
      </c>
      <c r="DL49" s="125" t="str">
        <f t="shared" si="121"/>
        <v/>
      </c>
      <c r="DM49" s="125" t="str">
        <f t="shared" si="122"/>
        <v/>
      </c>
      <c r="DN49" s="125" t="str">
        <f t="shared" si="123"/>
        <v/>
      </c>
      <c r="DO49" s="125" t="str">
        <f t="shared" si="124"/>
        <v/>
      </c>
      <c r="DP49" s="125" t="str">
        <f t="shared" si="125"/>
        <v/>
      </c>
      <c r="DQ49" s="125" t="str">
        <f t="shared" si="126"/>
        <v/>
      </c>
      <c r="DR49" s="125" t="str">
        <f t="shared" si="127"/>
        <v/>
      </c>
      <c r="DS49" s="125" t="str">
        <f t="shared" si="128"/>
        <v/>
      </c>
      <c r="DT49" s="125" t="str">
        <f t="shared" si="129"/>
        <v/>
      </c>
      <c r="DU49" s="125" t="str">
        <f t="shared" si="130"/>
        <v/>
      </c>
      <c r="DV49" s="125" t="str">
        <f t="shared" si="131"/>
        <v/>
      </c>
      <c r="DW49" s="125" t="str">
        <f t="shared" si="132"/>
        <v/>
      </c>
      <c r="DX49" s="125" t="str">
        <f t="shared" si="133"/>
        <v/>
      </c>
      <c r="DY49" s="125" t="str">
        <f t="shared" si="134"/>
        <v/>
      </c>
      <c r="DZ49" s="125" t="str">
        <f t="shared" si="135"/>
        <v/>
      </c>
      <c r="EA49" s="125" t="str">
        <f t="shared" si="136"/>
        <v/>
      </c>
      <c r="EB49" s="125" t="str">
        <f t="shared" si="137"/>
        <v/>
      </c>
      <c r="EC49" s="125" t="str">
        <f t="shared" si="138"/>
        <v/>
      </c>
      <c r="ED49" s="125" t="str">
        <f t="shared" si="139"/>
        <v/>
      </c>
      <c r="EE49" s="125" t="str">
        <f t="shared" si="140"/>
        <v/>
      </c>
      <c r="EF49" s="125" t="str">
        <f t="shared" si="141"/>
        <v/>
      </c>
      <c r="EG49" s="125" t="str">
        <f t="shared" si="142"/>
        <v/>
      </c>
      <c r="EH49" s="125" t="str">
        <f t="shared" si="143"/>
        <v/>
      </c>
      <c r="EI49" s="125" t="str">
        <f t="shared" si="144"/>
        <v/>
      </c>
      <c r="EJ49" s="125" t="str">
        <f t="shared" si="145"/>
        <v/>
      </c>
      <c r="EK49" s="125" t="str">
        <f t="shared" si="146"/>
        <v/>
      </c>
      <c r="EL49" s="125" t="str">
        <f t="shared" si="147"/>
        <v/>
      </c>
      <c r="EM49" s="125" t="str">
        <f t="shared" si="148"/>
        <v/>
      </c>
      <c r="EN49" s="125" t="str">
        <f t="shared" si="149"/>
        <v/>
      </c>
      <c r="EO49" s="125" t="str">
        <f t="shared" si="97"/>
        <v/>
      </c>
      <c r="EP49" s="125" t="str">
        <f t="shared" si="97"/>
        <v/>
      </c>
      <c r="EQ49" s="125" t="str">
        <f t="shared" si="97"/>
        <v/>
      </c>
      <c r="ER49" s="125" t="str">
        <f t="shared" si="150"/>
        <v/>
      </c>
      <c r="ES49" s="125" t="str">
        <f t="shared" si="151"/>
        <v/>
      </c>
      <c r="ET49" s="125" t="str">
        <f t="shared" si="152"/>
        <v/>
      </c>
      <c r="EU49" s="125" t="str">
        <f t="shared" si="153"/>
        <v/>
      </c>
      <c r="EV49" s="125" t="str">
        <f t="shared" si="154"/>
        <v/>
      </c>
      <c r="EW49" s="125" t="str">
        <f t="shared" si="155"/>
        <v/>
      </c>
      <c r="EX49" s="125" t="str">
        <f t="shared" si="98"/>
        <v/>
      </c>
      <c r="EY49" s="125" t="str">
        <f t="shared" si="98"/>
        <v/>
      </c>
      <c r="EZ49" s="125" t="str">
        <f t="shared" si="98"/>
        <v/>
      </c>
      <c r="FA49" s="125" t="str">
        <f t="shared" si="98"/>
        <v/>
      </c>
      <c r="FB49" s="125" t="str">
        <f t="shared" si="156"/>
        <v/>
      </c>
      <c r="FC49" s="125" t="str">
        <f t="shared" si="157"/>
        <v/>
      </c>
      <c r="FD49" s="125" t="str">
        <f t="shared" si="101"/>
        <v/>
      </c>
      <c r="FE49" s="125" t="str">
        <f t="shared" si="101"/>
        <v/>
      </c>
      <c r="FF49" s="125" t="str">
        <f t="shared" si="101"/>
        <v/>
      </c>
      <c r="FG49" s="125" t="str">
        <f t="shared" si="101"/>
        <v/>
      </c>
      <c r="FH49" s="125" t="str">
        <f t="shared" si="101"/>
        <v/>
      </c>
      <c r="FI49" s="125" t="str">
        <f t="shared" si="158"/>
        <v/>
      </c>
      <c r="FJ49" s="125" t="str">
        <f t="shared" si="159"/>
        <v/>
      </c>
      <c r="FK49" s="125" t="str">
        <f t="shared" si="160"/>
        <v/>
      </c>
      <c r="FL49" s="125" t="str">
        <f t="shared" si="161"/>
        <v/>
      </c>
      <c r="FM49" s="125" t="str">
        <f t="shared" si="162"/>
        <v/>
      </c>
      <c r="FN49" s="125" t="str">
        <f t="shared" si="163"/>
        <v/>
      </c>
      <c r="FO49" s="125" t="str">
        <f t="shared" si="102"/>
        <v/>
      </c>
      <c r="FP49" s="125" t="str">
        <f t="shared" si="102"/>
        <v/>
      </c>
      <c r="FQ49" s="125" t="str">
        <f t="shared" si="102"/>
        <v/>
      </c>
      <c r="FR49" s="125" t="str">
        <f t="shared" si="102"/>
        <v/>
      </c>
      <c r="FS49" s="125" t="str">
        <f t="shared" si="102"/>
        <v/>
      </c>
      <c r="FT49" s="125" t="str">
        <f t="shared" si="164"/>
        <v/>
      </c>
      <c r="FU49" s="125" t="str">
        <f t="shared" si="165"/>
        <v/>
      </c>
      <c r="FV49" s="125" t="str">
        <f t="shared" si="166"/>
        <v/>
      </c>
      <c r="FW49" s="125" t="str">
        <f t="shared" si="167"/>
        <v/>
      </c>
      <c r="FX49" s="125" t="str">
        <f t="shared" si="168"/>
        <v/>
      </c>
      <c r="FY49" s="125" t="str">
        <f t="shared" si="169"/>
        <v/>
      </c>
      <c r="FZ49" s="125" t="str">
        <f t="shared" si="170"/>
        <v/>
      </c>
      <c r="GA49" s="125" t="str">
        <f t="shared" si="171"/>
        <v/>
      </c>
      <c r="GB49" s="129" t="str">
        <f t="shared" si="172"/>
        <v/>
      </c>
      <c r="GC49" s="10"/>
      <c r="GD49" s="173" t="str">
        <f t="shared" si="173"/>
        <v/>
      </c>
      <c r="GE49" s="173" t="str">
        <f t="shared" si="174"/>
        <v/>
      </c>
      <c r="GF49" s="173" t="str">
        <f t="shared" si="93"/>
        <v/>
      </c>
      <c r="GG49" s="173" t="str">
        <f t="shared" si="175"/>
        <v/>
      </c>
      <c r="GH49" s="183" t="str">
        <f t="shared" si="176"/>
        <v/>
      </c>
      <c r="GI49" s="182" t="str">
        <f t="shared" si="177"/>
        <v/>
      </c>
      <c r="GJ49" s="173" t="str">
        <f t="shared" si="178"/>
        <v/>
      </c>
      <c r="GK49" s="173" t="str">
        <f t="shared" si="179"/>
        <v/>
      </c>
      <c r="GL49" s="173" t="str">
        <f t="shared" si="94"/>
        <v/>
      </c>
      <c r="GM49" s="10"/>
      <c r="GN49" s="10"/>
      <c r="GO49" s="10"/>
      <c r="GP49" s="10"/>
      <c r="GS49" s="12"/>
      <c r="GT49" s="12"/>
      <c r="GU49" s="12">
        <f t="shared" si="180"/>
        <v>0</v>
      </c>
      <c r="GV49" s="30" t="str">
        <f>IF(EJ49="ok",CHOOSE(AQ49,'Product Group Codes'!$B$4,'Product Group Codes'!$B$14,'Product Group Codes'!$B$24,'Product Group Codes'!$B$34,'Product Group Codes'!$B$39,'Product Group Codes'!$B$44,'Product Group Codes'!$B$47),"")</f>
        <v/>
      </c>
      <c r="GX49" s="156" t="b">
        <f t="shared" si="181"/>
        <v>1</v>
      </c>
      <c r="GY49" s="156" t="b">
        <f t="shared" si="182"/>
        <v>0</v>
      </c>
      <c r="GZ49" s="156" t="b">
        <f t="shared" si="183"/>
        <v>0</v>
      </c>
      <c r="HB49" s="156" t="b">
        <f t="shared" si="184"/>
        <v>0</v>
      </c>
      <c r="HD49" s="13" t="s">
        <v>3</v>
      </c>
    </row>
    <row r="50" spans="1:212" s="11" customFormat="1" ht="25.5">
      <c r="A50" s="28">
        <v>40</v>
      </c>
      <c r="B50" s="29" t="str">
        <f t="shared" si="103"/>
        <v/>
      </c>
      <c r="C50" s="143"/>
      <c r="D50" s="42"/>
      <c r="E50" s="42"/>
      <c r="F50" s="42"/>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26"/>
      <c r="AT50" s="17"/>
      <c r="AU50" s="26"/>
      <c r="AV50" s="121"/>
      <c r="AW50" s="17"/>
      <c r="AX50" s="26"/>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27"/>
      <c r="CJ50" s="164"/>
      <c r="CK50" s="172" t="str">
        <f t="shared" si="104"/>
        <v/>
      </c>
      <c r="CL50" s="168"/>
      <c r="CM50" s="169"/>
      <c r="CN50" s="169"/>
      <c r="CO50" s="169"/>
      <c r="CP50" s="188"/>
      <c r="CQ50" s="168"/>
      <c r="CR50" s="169"/>
      <c r="CS50" s="169"/>
      <c r="CT50" s="185"/>
      <c r="CU50" s="119"/>
      <c r="CV50" s="125" t="str">
        <f t="shared" si="105"/>
        <v/>
      </c>
      <c r="CW50" s="125" t="str">
        <f t="shared" si="106"/>
        <v/>
      </c>
      <c r="CX50" s="125" t="str">
        <f t="shared" si="107"/>
        <v/>
      </c>
      <c r="CY50" s="125" t="str">
        <f t="shared" si="108"/>
        <v/>
      </c>
      <c r="CZ50" s="125" t="str">
        <f t="shared" si="109"/>
        <v/>
      </c>
      <c r="DA50" s="125" t="str">
        <f t="shared" si="110"/>
        <v/>
      </c>
      <c r="DB50" s="125" t="str">
        <f t="shared" si="111"/>
        <v/>
      </c>
      <c r="DC50" s="125" t="str">
        <f t="shared" si="112"/>
        <v/>
      </c>
      <c r="DD50" s="125" t="str">
        <f t="shared" si="113"/>
        <v/>
      </c>
      <c r="DE50" s="125" t="str">
        <f t="shared" si="114"/>
        <v/>
      </c>
      <c r="DF50" s="125" t="str">
        <f t="shared" si="115"/>
        <v/>
      </c>
      <c r="DG50" s="125" t="str">
        <f t="shared" si="116"/>
        <v/>
      </c>
      <c r="DH50" s="125" t="str">
        <f t="shared" si="117"/>
        <v/>
      </c>
      <c r="DI50" s="125" t="str">
        <f t="shared" si="118"/>
        <v/>
      </c>
      <c r="DJ50" s="125" t="str">
        <f t="shared" si="119"/>
        <v/>
      </c>
      <c r="DK50" s="125" t="str">
        <f t="shared" si="120"/>
        <v/>
      </c>
      <c r="DL50" s="125" t="str">
        <f t="shared" si="121"/>
        <v/>
      </c>
      <c r="DM50" s="125" t="str">
        <f t="shared" si="122"/>
        <v/>
      </c>
      <c r="DN50" s="125" t="str">
        <f t="shared" si="123"/>
        <v/>
      </c>
      <c r="DO50" s="125" t="str">
        <f t="shared" si="124"/>
        <v/>
      </c>
      <c r="DP50" s="125" t="str">
        <f t="shared" si="125"/>
        <v/>
      </c>
      <c r="DQ50" s="125" t="str">
        <f t="shared" si="126"/>
        <v/>
      </c>
      <c r="DR50" s="125" t="str">
        <f t="shared" si="127"/>
        <v/>
      </c>
      <c r="DS50" s="125" t="str">
        <f t="shared" si="128"/>
        <v/>
      </c>
      <c r="DT50" s="125" t="str">
        <f t="shared" si="129"/>
        <v/>
      </c>
      <c r="DU50" s="125" t="str">
        <f t="shared" si="130"/>
        <v/>
      </c>
      <c r="DV50" s="125" t="str">
        <f t="shared" si="131"/>
        <v/>
      </c>
      <c r="DW50" s="125" t="str">
        <f t="shared" si="132"/>
        <v/>
      </c>
      <c r="DX50" s="125" t="str">
        <f t="shared" si="133"/>
        <v/>
      </c>
      <c r="DY50" s="125" t="str">
        <f t="shared" si="134"/>
        <v/>
      </c>
      <c r="DZ50" s="125" t="str">
        <f t="shared" si="135"/>
        <v/>
      </c>
      <c r="EA50" s="125" t="str">
        <f t="shared" si="136"/>
        <v/>
      </c>
      <c r="EB50" s="125" t="str">
        <f t="shared" si="137"/>
        <v/>
      </c>
      <c r="EC50" s="125" t="str">
        <f t="shared" si="138"/>
        <v/>
      </c>
      <c r="ED50" s="125" t="str">
        <f t="shared" si="139"/>
        <v/>
      </c>
      <c r="EE50" s="125" t="str">
        <f t="shared" si="140"/>
        <v/>
      </c>
      <c r="EF50" s="125" t="str">
        <f t="shared" si="141"/>
        <v/>
      </c>
      <c r="EG50" s="125" t="str">
        <f t="shared" si="142"/>
        <v/>
      </c>
      <c r="EH50" s="125" t="str">
        <f t="shared" si="143"/>
        <v/>
      </c>
      <c r="EI50" s="125" t="str">
        <f t="shared" si="144"/>
        <v/>
      </c>
      <c r="EJ50" s="125" t="str">
        <f t="shared" si="145"/>
        <v/>
      </c>
      <c r="EK50" s="125" t="str">
        <f t="shared" si="146"/>
        <v/>
      </c>
      <c r="EL50" s="125" t="str">
        <f t="shared" si="147"/>
        <v/>
      </c>
      <c r="EM50" s="125" t="str">
        <f t="shared" si="148"/>
        <v/>
      </c>
      <c r="EN50" s="125" t="str">
        <f t="shared" si="149"/>
        <v/>
      </c>
      <c r="EO50" s="125" t="str">
        <f t="shared" si="97"/>
        <v/>
      </c>
      <c r="EP50" s="125" t="str">
        <f t="shared" si="97"/>
        <v/>
      </c>
      <c r="EQ50" s="125" t="str">
        <f t="shared" si="97"/>
        <v/>
      </c>
      <c r="ER50" s="125" t="str">
        <f t="shared" si="150"/>
        <v/>
      </c>
      <c r="ES50" s="125" t="str">
        <f t="shared" si="151"/>
        <v/>
      </c>
      <c r="ET50" s="125" t="str">
        <f t="shared" si="152"/>
        <v/>
      </c>
      <c r="EU50" s="125" t="str">
        <f t="shared" si="153"/>
        <v/>
      </c>
      <c r="EV50" s="125" t="str">
        <f t="shared" si="154"/>
        <v/>
      </c>
      <c r="EW50" s="125" t="str">
        <f t="shared" si="155"/>
        <v/>
      </c>
      <c r="EX50" s="125" t="str">
        <f t="shared" si="98"/>
        <v/>
      </c>
      <c r="EY50" s="125" t="str">
        <f t="shared" si="98"/>
        <v/>
      </c>
      <c r="EZ50" s="125" t="str">
        <f t="shared" si="98"/>
        <v/>
      </c>
      <c r="FA50" s="125" t="str">
        <f t="shared" si="98"/>
        <v/>
      </c>
      <c r="FB50" s="125" t="str">
        <f t="shared" si="156"/>
        <v/>
      </c>
      <c r="FC50" s="125" t="str">
        <f t="shared" si="157"/>
        <v/>
      </c>
      <c r="FD50" s="125" t="str">
        <f t="shared" si="101"/>
        <v/>
      </c>
      <c r="FE50" s="125" t="str">
        <f t="shared" si="101"/>
        <v/>
      </c>
      <c r="FF50" s="125" t="str">
        <f t="shared" si="101"/>
        <v/>
      </c>
      <c r="FG50" s="125" t="str">
        <f t="shared" si="101"/>
        <v/>
      </c>
      <c r="FH50" s="125" t="str">
        <f t="shared" si="101"/>
        <v/>
      </c>
      <c r="FI50" s="125" t="str">
        <f t="shared" si="158"/>
        <v/>
      </c>
      <c r="FJ50" s="125" t="str">
        <f t="shared" si="159"/>
        <v/>
      </c>
      <c r="FK50" s="125" t="str">
        <f t="shared" si="160"/>
        <v/>
      </c>
      <c r="FL50" s="125" t="str">
        <f t="shared" si="161"/>
        <v/>
      </c>
      <c r="FM50" s="125" t="str">
        <f t="shared" si="162"/>
        <v/>
      </c>
      <c r="FN50" s="125" t="str">
        <f t="shared" si="163"/>
        <v/>
      </c>
      <c r="FO50" s="125" t="str">
        <f t="shared" si="102"/>
        <v/>
      </c>
      <c r="FP50" s="125" t="str">
        <f t="shared" si="102"/>
        <v/>
      </c>
      <c r="FQ50" s="125" t="str">
        <f t="shared" si="102"/>
        <v/>
      </c>
      <c r="FR50" s="125" t="str">
        <f t="shared" si="102"/>
        <v/>
      </c>
      <c r="FS50" s="125" t="str">
        <f t="shared" si="102"/>
        <v/>
      </c>
      <c r="FT50" s="125" t="str">
        <f t="shared" si="164"/>
        <v/>
      </c>
      <c r="FU50" s="125" t="str">
        <f t="shared" si="165"/>
        <v/>
      </c>
      <c r="FV50" s="125" t="str">
        <f t="shared" si="166"/>
        <v/>
      </c>
      <c r="FW50" s="125" t="str">
        <f t="shared" si="167"/>
        <v/>
      </c>
      <c r="FX50" s="125" t="str">
        <f t="shared" si="168"/>
        <v/>
      </c>
      <c r="FY50" s="125" t="str">
        <f t="shared" si="169"/>
        <v/>
      </c>
      <c r="FZ50" s="125" t="str">
        <f t="shared" si="170"/>
        <v/>
      </c>
      <c r="GA50" s="125" t="str">
        <f t="shared" si="171"/>
        <v/>
      </c>
      <c r="GB50" s="129" t="str">
        <f t="shared" si="172"/>
        <v/>
      </c>
      <c r="GC50" s="10"/>
      <c r="GD50" s="173" t="str">
        <f t="shared" si="173"/>
        <v/>
      </c>
      <c r="GE50" s="173" t="str">
        <f t="shared" si="174"/>
        <v/>
      </c>
      <c r="GF50" s="173" t="str">
        <f t="shared" si="93"/>
        <v/>
      </c>
      <c r="GG50" s="173" t="str">
        <f t="shared" si="175"/>
        <v/>
      </c>
      <c r="GH50" s="183" t="str">
        <f t="shared" si="176"/>
        <v/>
      </c>
      <c r="GI50" s="182" t="str">
        <f t="shared" si="177"/>
        <v/>
      </c>
      <c r="GJ50" s="173" t="str">
        <f t="shared" si="178"/>
        <v/>
      </c>
      <c r="GK50" s="173" t="str">
        <f t="shared" si="179"/>
        <v/>
      </c>
      <c r="GL50" s="173" t="str">
        <f t="shared" si="94"/>
        <v/>
      </c>
      <c r="GM50" s="10"/>
      <c r="GN50" s="10"/>
      <c r="GO50" s="10"/>
      <c r="GP50" s="10"/>
      <c r="GS50" s="12"/>
      <c r="GT50" s="12"/>
      <c r="GU50" s="12">
        <f t="shared" si="180"/>
        <v>0</v>
      </c>
      <c r="GV50" s="30" t="str">
        <f>IF(EJ50="ok",CHOOSE(AQ50,'Product Group Codes'!$B$4,'Product Group Codes'!$B$14,'Product Group Codes'!$B$24,'Product Group Codes'!$B$34,'Product Group Codes'!$B$39,'Product Group Codes'!$B$44,'Product Group Codes'!$B$47),"")</f>
        <v/>
      </c>
      <c r="GX50" s="156" t="b">
        <f t="shared" si="181"/>
        <v>1</v>
      </c>
      <c r="GY50" s="156" t="b">
        <f t="shared" si="182"/>
        <v>0</v>
      </c>
      <c r="GZ50" s="156" t="b">
        <f t="shared" si="183"/>
        <v>0</v>
      </c>
      <c r="HB50" s="156" t="b">
        <f t="shared" si="184"/>
        <v>0</v>
      </c>
      <c r="HD50" s="13" t="s">
        <v>3</v>
      </c>
    </row>
    <row r="51" spans="1:212" s="11" customFormat="1" ht="25.5">
      <c r="A51" s="28">
        <v>41</v>
      </c>
      <c r="B51" s="29" t="str">
        <f t="shared" si="103"/>
        <v/>
      </c>
      <c r="C51" s="143"/>
      <c r="D51" s="42"/>
      <c r="E51" s="42"/>
      <c r="F51" s="42"/>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26"/>
      <c r="AT51" s="17"/>
      <c r="AU51" s="26"/>
      <c r="AV51" s="121"/>
      <c r="AW51" s="17"/>
      <c r="AX51" s="26"/>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27"/>
      <c r="CJ51" s="164"/>
      <c r="CK51" s="172" t="str">
        <f t="shared" si="104"/>
        <v/>
      </c>
      <c r="CL51" s="168"/>
      <c r="CM51" s="169"/>
      <c r="CN51" s="169"/>
      <c r="CO51" s="169"/>
      <c r="CP51" s="188"/>
      <c r="CQ51" s="168"/>
      <c r="CR51" s="169"/>
      <c r="CS51" s="169"/>
      <c r="CT51" s="185"/>
      <c r="CU51" s="119"/>
      <c r="CV51" s="125" t="str">
        <f t="shared" si="105"/>
        <v/>
      </c>
      <c r="CW51" s="125" t="str">
        <f t="shared" si="106"/>
        <v/>
      </c>
      <c r="CX51" s="125" t="str">
        <f t="shared" si="107"/>
        <v/>
      </c>
      <c r="CY51" s="125" t="str">
        <f t="shared" si="108"/>
        <v/>
      </c>
      <c r="CZ51" s="125" t="str">
        <f t="shared" si="109"/>
        <v/>
      </c>
      <c r="DA51" s="125" t="str">
        <f t="shared" si="110"/>
        <v/>
      </c>
      <c r="DB51" s="125" t="str">
        <f t="shared" si="111"/>
        <v/>
      </c>
      <c r="DC51" s="125" t="str">
        <f t="shared" si="112"/>
        <v/>
      </c>
      <c r="DD51" s="125" t="str">
        <f t="shared" si="113"/>
        <v/>
      </c>
      <c r="DE51" s="125" t="str">
        <f t="shared" si="114"/>
        <v/>
      </c>
      <c r="DF51" s="125" t="str">
        <f t="shared" si="115"/>
        <v/>
      </c>
      <c r="DG51" s="125" t="str">
        <f t="shared" si="116"/>
        <v/>
      </c>
      <c r="DH51" s="125" t="str">
        <f t="shared" si="117"/>
        <v/>
      </c>
      <c r="DI51" s="125" t="str">
        <f t="shared" si="118"/>
        <v/>
      </c>
      <c r="DJ51" s="125" t="str">
        <f t="shared" si="119"/>
        <v/>
      </c>
      <c r="DK51" s="125" t="str">
        <f t="shared" si="120"/>
        <v/>
      </c>
      <c r="DL51" s="125" t="str">
        <f t="shared" si="121"/>
        <v/>
      </c>
      <c r="DM51" s="125" t="str">
        <f t="shared" si="122"/>
        <v/>
      </c>
      <c r="DN51" s="125" t="str">
        <f t="shared" si="123"/>
        <v/>
      </c>
      <c r="DO51" s="125" t="str">
        <f t="shared" si="124"/>
        <v/>
      </c>
      <c r="DP51" s="125" t="str">
        <f t="shared" si="125"/>
        <v/>
      </c>
      <c r="DQ51" s="125" t="str">
        <f t="shared" si="126"/>
        <v/>
      </c>
      <c r="DR51" s="125" t="str">
        <f t="shared" si="127"/>
        <v/>
      </c>
      <c r="DS51" s="125" t="str">
        <f t="shared" si="128"/>
        <v/>
      </c>
      <c r="DT51" s="125" t="str">
        <f t="shared" si="129"/>
        <v/>
      </c>
      <c r="DU51" s="125" t="str">
        <f t="shared" si="130"/>
        <v/>
      </c>
      <c r="DV51" s="125" t="str">
        <f t="shared" si="131"/>
        <v/>
      </c>
      <c r="DW51" s="125" t="str">
        <f t="shared" si="132"/>
        <v/>
      </c>
      <c r="DX51" s="125" t="str">
        <f t="shared" si="133"/>
        <v/>
      </c>
      <c r="DY51" s="125" t="str">
        <f t="shared" si="134"/>
        <v/>
      </c>
      <c r="DZ51" s="125" t="str">
        <f t="shared" si="135"/>
        <v/>
      </c>
      <c r="EA51" s="125" t="str">
        <f t="shared" si="136"/>
        <v/>
      </c>
      <c r="EB51" s="125" t="str">
        <f t="shared" si="137"/>
        <v/>
      </c>
      <c r="EC51" s="125" t="str">
        <f t="shared" si="138"/>
        <v/>
      </c>
      <c r="ED51" s="125" t="str">
        <f t="shared" si="139"/>
        <v/>
      </c>
      <c r="EE51" s="125" t="str">
        <f t="shared" si="140"/>
        <v/>
      </c>
      <c r="EF51" s="125" t="str">
        <f t="shared" si="141"/>
        <v/>
      </c>
      <c r="EG51" s="125" t="str">
        <f t="shared" si="142"/>
        <v/>
      </c>
      <c r="EH51" s="125" t="str">
        <f t="shared" si="143"/>
        <v/>
      </c>
      <c r="EI51" s="125" t="str">
        <f t="shared" si="144"/>
        <v/>
      </c>
      <c r="EJ51" s="125" t="str">
        <f t="shared" si="145"/>
        <v/>
      </c>
      <c r="EK51" s="125" t="str">
        <f t="shared" si="146"/>
        <v/>
      </c>
      <c r="EL51" s="125" t="str">
        <f t="shared" si="147"/>
        <v/>
      </c>
      <c r="EM51" s="125" t="str">
        <f t="shared" si="148"/>
        <v/>
      </c>
      <c r="EN51" s="125" t="str">
        <f t="shared" si="149"/>
        <v/>
      </c>
      <c r="EO51" s="125" t="str">
        <f t="shared" ref="EO51:EQ70" si="185">IF(COUNTA($C51:$CI51)=0,"","ok")</f>
        <v/>
      </c>
      <c r="EP51" s="125" t="str">
        <f t="shared" si="185"/>
        <v/>
      </c>
      <c r="EQ51" s="125" t="str">
        <f t="shared" si="185"/>
        <v/>
      </c>
      <c r="ER51" s="125" t="str">
        <f t="shared" si="150"/>
        <v/>
      </c>
      <c r="ES51" s="125" t="str">
        <f t="shared" si="151"/>
        <v/>
      </c>
      <c r="ET51" s="125" t="str">
        <f t="shared" si="152"/>
        <v/>
      </c>
      <c r="EU51" s="125" t="str">
        <f t="shared" si="153"/>
        <v/>
      </c>
      <c r="EV51" s="125" t="str">
        <f t="shared" si="154"/>
        <v/>
      </c>
      <c r="EW51" s="125" t="str">
        <f t="shared" si="155"/>
        <v/>
      </c>
      <c r="EX51" s="125" t="str">
        <f t="shared" ref="EX51:FA70" si="186">IF(COUNTA($C51:$CI51)=0,"","ok")</f>
        <v/>
      </c>
      <c r="EY51" s="125" t="str">
        <f t="shared" si="186"/>
        <v/>
      </c>
      <c r="EZ51" s="125" t="str">
        <f t="shared" si="186"/>
        <v/>
      </c>
      <c r="FA51" s="125" t="str">
        <f t="shared" si="186"/>
        <v/>
      </c>
      <c r="FB51" s="125" t="str">
        <f t="shared" si="156"/>
        <v/>
      </c>
      <c r="FC51" s="125" t="str">
        <f t="shared" si="157"/>
        <v/>
      </c>
      <c r="FD51" s="125" t="str">
        <f t="shared" ref="FD51:FH60" si="187">IF(COUNTA($C51:$CI51)=0,"","ok")</f>
        <v/>
      </c>
      <c r="FE51" s="125" t="str">
        <f t="shared" si="187"/>
        <v/>
      </c>
      <c r="FF51" s="125" t="str">
        <f t="shared" si="187"/>
        <v/>
      </c>
      <c r="FG51" s="125" t="str">
        <f t="shared" si="187"/>
        <v/>
      </c>
      <c r="FH51" s="125" t="str">
        <f t="shared" si="187"/>
        <v/>
      </c>
      <c r="FI51" s="125" t="str">
        <f t="shared" si="158"/>
        <v/>
      </c>
      <c r="FJ51" s="125" t="str">
        <f t="shared" si="159"/>
        <v/>
      </c>
      <c r="FK51" s="125" t="str">
        <f t="shared" si="160"/>
        <v/>
      </c>
      <c r="FL51" s="125" t="str">
        <f t="shared" si="161"/>
        <v/>
      </c>
      <c r="FM51" s="125" t="str">
        <f t="shared" si="162"/>
        <v/>
      </c>
      <c r="FN51" s="125" t="str">
        <f t="shared" si="163"/>
        <v/>
      </c>
      <c r="FO51" s="125" t="str">
        <f t="shared" ref="FO51:FS60" si="188">IF(COUNTA($C51:$CI51)=0,"","ok")</f>
        <v/>
      </c>
      <c r="FP51" s="125" t="str">
        <f t="shared" si="188"/>
        <v/>
      </c>
      <c r="FQ51" s="125" t="str">
        <f t="shared" si="188"/>
        <v/>
      </c>
      <c r="FR51" s="125" t="str">
        <f t="shared" si="188"/>
        <v/>
      </c>
      <c r="FS51" s="125" t="str">
        <f t="shared" si="188"/>
        <v/>
      </c>
      <c r="FT51" s="125" t="str">
        <f t="shared" si="164"/>
        <v/>
      </c>
      <c r="FU51" s="125" t="str">
        <f t="shared" si="165"/>
        <v/>
      </c>
      <c r="FV51" s="125" t="str">
        <f t="shared" si="166"/>
        <v/>
      </c>
      <c r="FW51" s="125" t="str">
        <f t="shared" si="167"/>
        <v/>
      </c>
      <c r="FX51" s="125" t="str">
        <f t="shared" si="168"/>
        <v/>
      </c>
      <c r="FY51" s="125" t="str">
        <f t="shared" si="169"/>
        <v/>
      </c>
      <c r="FZ51" s="125" t="str">
        <f t="shared" si="170"/>
        <v/>
      </c>
      <c r="GA51" s="125" t="str">
        <f t="shared" si="171"/>
        <v/>
      </c>
      <c r="GB51" s="129" t="str">
        <f t="shared" si="172"/>
        <v/>
      </c>
      <c r="GC51" s="10"/>
      <c r="GD51" s="173" t="str">
        <f t="shared" si="173"/>
        <v/>
      </c>
      <c r="GE51" s="173" t="str">
        <f t="shared" si="174"/>
        <v/>
      </c>
      <c r="GF51" s="173" t="str">
        <f t="shared" si="93"/>
        <v/>
      </c>
      <c r="GG51" s="173" t="str">
        <f t="shared" si="175"/>
        <v/>
      </c>
      <c r="GH51" s="183" t="str">
        <f t="shared" si="176"/>
        <v/>
      </c>
      <c r="GI51" s="182" t="str">
        <f t="shared" si="177"/>
        <v/>
      </c>
      <c r="GJ51" s="173" t="str">
        <f t="shared" si="178"/>
        <v/>
      </c>
      <c r="GK51" s="173" t="str">
        <f t="shared" si="179"/>
        <v/>
      </c>
      <c r="GL51" s="173" t="str">
        <f t="shared" si="94"/>
        <v/>
      </c>
      <c r="GM51" s="10"/>
      <c r="GN51" s="10"/>
      <c r="GO51" s="10"/>
      <c r="GP51" s="10"/>
      <c r="GS51" s="12"/>
      <c r="GT51" s="12"/>
      <c r="GU51" s="12">
        <f t="shared" si="180"/>
        <v>0</v>
      </c>
      <c r="GV51" s="30" t="str">
        <f>IF(EJ51="ok",CHOOSE(AQ51,'Product Group Codes'!$B$4,'Product Group Codes'!$B$14,'Product Group Codes'!$B$24,'Product Group Codes'!$B$34,'Product Group Codes'!$B$39,'Product Group Codes'!$B$44,'Product Group Codes'!$B$47),"")</f>
        <v/>
      </c>
      <c r="GX51" s="156" t="b">
        <f t="shared" si="181"/>
        <v>1</v>
      </c>
      <c r="GY51" s="156" t="b">
        <f t="shared" si="182"/>
        <v>0</v>
      </c>
      <c r="GZ51" s="156" t="b">
        <f t="shared" si="183"/>
        <v>0</v>
      </c>
      <c r="HB51" s="156" t="b">
        <f t="shared" si="184"/>
        <v>0</v>
      </c>
      <c r="HD51" s="13" t="s">
        <v>3</v>
      </c>
    </row>
    <row r="52" spans="1:212" s="11" customFormat="1" ht="25.5">
      <c r="A52" s="28">
        <v>42</v>
      </c>
      <c r="B52" s="29" t="str">
        <f t="shared" si="103"/>
        <v/>
      </c>
      <c r="C52" s="143"/>
      <c r="D52" s="42"/>
      <c r="E52" s="42"/>
      <c r="F52" s="42"/>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26"/>
      <c r="AT52" s="17"/>
      <c r="AU52" s="26"/>
      <c r="AV52" s="121"/>
      <c r="AW52" s="17"/>
      <c r="AX52" s="26"/>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27"/>
      <c r="CJ52" s="164"/>
      <c r="CK52" s="172" t="str">
        <f t="shared" si="104"/>
        <v/>
      </c>
      <c r="CL52" s="168"/>
      <c r="CM52" s="169"/>
      <c r="CN52" s="169"/>
      <c r="CO52" s="169"/>
      <c r="CP52" s="188"/>
      <c r="CQ52" s="168"/>
      <c r="CR52" s="169"/>
      <c r="CS52" s="169"/>
      <c r="CT52" s="185"/>
      <c r="CU52" s="119"/>
      <c r="CV52" s="125" t="str">
        <f t="shared" si="105"/>
        <v/>
      </c>
      <c r="CW52" s="125" t="str">
        <f t="shared" si="106"/>
        <v/>
      </c>
      <c r="CX52" s="125" t="str">
        <f t="shared" si="107"/>
        <v/>
      </c>
      <c r="CY52" s="125" t="str">
        <f t="shared" si="108"/>
        <v/>
      </c>
      <c r="CZ52" s="125" t="str">
        <f t="shared" si="109"/>
        <v/>
      </c>
      <c r="DA52" s="125" t="str">
        <f t="shared" si="110"/>
        <v/>
      </c>
      <c r="DB52" s="125" t="str">
        <f t="shared" si="111"/>
        <v/>
      </c>
      <c r="DC52" s="125" t="str">
        <f t="shared" si="112"/>
        <v/>
      </c>
      <c r="DD52" s="125" t="str">
        <f t="shared" si="113"/>
        <v/>
      </c>
      <c r="DE52" s="125" t="str">
        <f t="shared" si="114"/>
        <v/>
      </c>
      <c r="DF52" s="125" t="str">
        <f t="shared" si="115"/>
        <v/>
      </c>
      <c r="DG52" s="125" t="str">
        <f t="shared" si="116"/>
        <v/>
      </c>
      <c r="DH52" s="125" t="str">
        <f t="shared" si="117"/>
        <v/>
      </c>
      <c r="DI52" s="125" t="str">
        <f t="shared" si="118"/>
        <v/>
      </c>
      <c r="DJ52" s="125" t="str">
        <f t="shared" si="119"/>
        <v/>
      </c>
      <c r="DK52" s="125" t="str">
        <f t="shared" si="120"/>
        <v/>
      </c>
      <c r="DL52" s="125" t="str">
        <f t="shared" si="121"/>
        <v/>
      </c>
      <c r="DM52" s="125" t="str">
        <f t="shared" si="122"/>
        <v/>
      </c>
      <c r="DN52" s="125" t="str">
        <f t="shared" si="123"/>
        <v/>
      </c>
      <c r="DO52" s="125" t="str">
        <f t="shared" si="124"/>
        <v/>
      </c>
      <c r="DP52" s="125" t="str">
        <f t="shared" si="125"/>
        <v/>
      </c>
      <c r="DQ52" s="125" t="str">
        <f t="shared" si="126"/>
        <v/>
      </c>
      <c r="DR52" s="125" t="str">
        <f t="shared" si="127"/>
        <v/>
      </c>
      <c r="DS52" s="125" t="str">
        <f t="shared" si="128"/>
        <v/>
      </c>
      <c r="DT52" s="125" t="str">
        <f t="shared" si="129"/>
        <v/>
      </c>
      <c r="DU52" s="125" t="str">
        <f t="shared" si="130"/>
        <v/>
      </c>
      <c r="DV52" s="125" t="str">
        <f t="shared" si="131"/>
        <v/>
      </c>
      <c r="DW52" s="125" t="str">
        <f t="shared" si="132"/>
        <v/>
      </c>
      <c r="DX52" s="125" t="str">
        <f t="shared" si="133"/>
        <v/>
      </c>
      <c r="DY52" s="125" t="str">
        <f t="shared" si="134"/>
        <v/>
      </c>
      <c r="DZ52" s="125" t="str">
        <f t="shared" si="135"/>
        <v/>
      </c>
      <c r="EA52" s="125" t="str">
        <f t="shared" si="136"/>
        <v/>
      </c>
      <c r="EB52" s="125" t="str">
        <f t="shared" si="137"/>
        <v/>
      </c>
      <c r="EC52" s="125" t="str">
        <f t="shared" si="138"/>
        <v/>
      </c>
      <c r="ED52" s="125" t="str">
        <f t="shared" si="139"/>
        <v/>
      </c>
      <c r="EE52" s="125" t="str">
        <f t="shared" si="140"/>
        <v/>
      </c>
      <c r="EF52" s="125" t="str">
        <f t="shared" si="141"/>
        <v/>
      </c>
      <c r="EG52" s="125" t="str">
        <f t="shared" si="142"/>
        <v/>
      </c>
      <c r="EH52" s="125" t="str">
        <f t="shared" si="143"/>
        <v/>
      </c>
      <c r="EI52" s="125" t="str">
        <f t="shared" si="144"/>
        <v/>
      </c>
      <c r="EJ52" s="125" t="str">
        <f t="shared" si="145"/>
        <v/>
      </c>
      <c r="EK52" s="125" t="str">
        <f t="shared" si="146"/>
        <v/>
      </c>
      <c r="EL52" s="125" t="str">
        <f t="shared" si="147"/>
        <v/>
      </c>
      <c r="EM52" s="125" t="str">
        <f t="shared" si="148"/>
        <v/>
      </c>
      <c r="EN52" s="125" t="str">
        <f t="shared" si="149"/>
        <v/>
      </c>
      <c r="EO52" s="125" t="str">
        <f t="shared" si="185"/>
        <v/>
      </c>
      <c r="EP52" s="125" t="str">
        <f t="shared" si="185"/>
        <v/>
      </c>
      <c r="EQ52" s="125" t="str">
        <f t="shared" si="185"/>
        <v/>
      </c>
      <c r="ER52" s="125" t="str">
        <f t="shared" si="150"/>
        <v/>
      </c>
      <c r="ES52" s="125" t="str">
        <f t="shared" si="151"/>
        <v/>
      </c>
      <c r="ET52" s="125" t="str">
        <f t="shared" si="152"/>
        <v/>
      </c>
      <c r="EU52" s="125" t="str">
        <f t="shared" si="153"/>
        <v/>
      </c>
      <c r="EV52" s="125" t="str">
        <f t="shared" si="154"/>
        <v/>
      </c>
      <c r="EW52" s="125" t="str">
        <f t="shared" si="155"/>
        <v/>
      </c>
      <c r="EX52" s="125" t="str">
        <f t="shared" si="186"/>
        <v/>
      </c>
      <c r="EY52" s="125" t="str">
        <f t="shared" si="186"/>
        <v/>
      </c>
      <c r="EZ52" s="125" t="str">
        <f t="shared" si="186"/>
        <v/>
      </c>
      <c r="FA52" s="125" t="str">
        <f t="shared" si="186"/>
        <v/>
      </c>
      <c r="FB52" s="125" t="str">
        <f t="shared" si="156"/>
        <v/>
      </c>
      <c r="FC52" s="125" t="str">
        <f t="shared" si="157"/>
        <v/>
      </c>
      <c r="FD52" s="125" t="str">
        <f t="shared" si="187"/>
        <v/>
      </c>
      <c r="FE52" s="125" t="str">
        <f t="shared" si="187"/>
        <v/>
      </c>
      <c r="FF52" s="125" t="str">
        <f t="shared" si="187"/>
        <v/>
      </c>
      <c r="FG52" s="125" t="str">
        <f t="shared" si="187"/>
        <v/>
      </c>
      <c r="FH52" s="125" t="str">
        <f t="shared" si="187"/>
        <v/>
      </c>
      <c r="FI52" s="125" t="str">
        <f t="shared" si="158"/>
        <v/>
      </c>
      <c r="FJ52" s="125" t="str">
        <f t="shared" si="159"/>
        <v/>
      </c>
      <c r="FK52" s="125" t="str">
        <f t="shared" si="160"/>
        <v/>
      </c>
      <c r="FL52" s="125" t="str">
        <f t="shared" si="161"/>
        <v/>
      </c>
      <c r="FM52" s="125" t="str">
        <f t="shared" si="162"/>
        <v/>
      </c>
      <c r="FN52" s="125" t="str">
        <f t="shared" si="163"/>
        <v/>
      </c>
      <c r="FO52" s="125" t="str">
        <f t="shared" si="188"/>
        <v/>
      </c>
      <c r="FP52" s="125" t="str">
        <f t="shared" si="188"/>
        <v/>
      </c>
      <c r="FQ52" s="125" t="str">
        <f t="shared" si="188"/>
        <v/>
      </c>
      <c r="FR52" s="125" t="str">
        <f t="shared" si="188"/>
        <v/>
      </c>
      <c r="FS52" s="125" t="str">
        <f t="shared" si="188"/>
        <v/>
      </c>
      <c r="FT52" s="125" t="str">
        <f t="shared" si="164"/>
        <v/>
      </c>
      <c r="FU52" s="125" t="str">
        <f t="shared" si="165"/>
        <v/>
      </c>
      <c r="FV52" s="125" t="str">
        <f t="shared" si="166"/>
        <v/>
      </c>
      <c r="FW52" s="125" t="str">
        <f t="shared" si="167"/>
        <v/>
      </c>
      <c r="FX52" s="125" t="str">
        <f t="shared" si="168"/>
        <v/>
      </c>
      <c r="FY52" s="125" t="str">
        <f t="shared" si="169"/>
        <v/>
      </c>
      <c r="FZ52" s="125" t="str">
        <f t="shared" si="170"/>
        <v/>
      </c>
      <c r="GA52" s="125" t="str">
        <f t="shared" si="171"/>
        <v/>
      </c>
      <c r="GB52" s="129" t="str">
        <f t="shared" si="172"/>
        <v/>
      </c>
      <c r="GC52" s="10"/>
      <c r="GD52" s="173" t="str">
        <f t="shared" si="173"/>
        <v/>
      </c>
      <c r="GE52" s="173" t="str">
        <f t="shared" si="174"/>
        <v/>
      </c>
      <c r="GF52" s="173" t="str">
        <f t="shared" si="93"/>
        <v/>
      </c>
      <c r="GG52" s="173" t="str">
        <f t="shared" si="175"/>
        <v/>
      </c>
      <c r="GH52" s="183" t="str">
        <f t="shared" si="176"/>
        <v/>
      </c>
      <c r="GI52" s="182" t="str">
        <f t="shared" si="177"/>
        <v/>
      </c>
      <c r="GJ52" s="173" t="str">
        <f t="shared" si="178"/>
        <v/>
      </c>
      <c r="GK52" s="173" t="str">
        <f t="shared" si="179"/>
        <v/>
      </c>
      <c r="GL52" s="173" t="str">
        <f t="shared" si="94"/>
        <v/>
      </c>
      <c r="GM52" s="10"/>
      <c r="GN52" s="10"/>
      <c r="GO52" s="10"/>
      <c r="GP52" s="10"/>
      <c r="GS52" s="12"/>
      <c r="GT52" s="12"/>
      <c r="GU52" s="12">
        <f t="shared" si="180"/>
        <v>0</v>
      </c>
      <c r="GV52" s="30" t="str">
        <f>IF(EJ52="ok",CHOOSE(AQ52,'Product Group Codes'!$B$4,'Product Group Codes'!$B$14,'Product Group Codes'!$B$24,'Product Group Codes'!$B$34,'Product Group Codes'!$B$39,'Product Group Codes'!$B$44,'Product Group Codes'!$B$47),"")</f>
        <v/>
      </c>
      <c r="GX52" s="156" t="b">
        <f t="shared" si="181"/>
        <v>1</v>
      </c>
      <c r="GY52" s="156" t="b">
        <f t="shared" si="182"/>
        <v>0</v>
      </c>
      <c r="GZ52" s="156" t="b">
        <f t="shared" si="183"/>
        <v>0</v>
      </c>
      <c r="HB52" s="156" t="b">
        <f t="shared" si="184"/>
        <v>0</v>
      </c>
      <c r="HD52" s="13" t="s">
        <v>3</v>
      </c>
    </row>
    <row r="53" spans="1:212" s="11" customFormat="1" ht="25.5">
      <c r="A53" s="28">
        <v>43</v>
      </c>
      <c r="B53" s="29" t="str">
        <f t="shared" si="103"/>
        <v/>
      </c>
      <c r="C53" s="143"/>
      <c r="D53" s="42"/>
      <c r="E53" s="42"/>
      <c r="F53" s="42"/>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26"/>
      <c r="AT53" s="17"/>
      <c r="AU53" s="26"/>
      <c r="AV53" s="121"/>
      <c r="AW53" s="17"/>
      <c r="AX53" s="26"/>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27"/>
      <c r="CJ53" s="164"/>
      <c r="CK53" s="172" t="str">
        <f t="shared" si="104"/>
        <v/>
      </c>
      <c r="CL53" s="168"/>
      <c r="CM53" s="169"/>
      <c r="CN53" s="169"/>
      <c r="CO53" s="169"/>
      <c r="CP53" s="188"/>
      <c r="CQ53" s="168"/>
      <c r="CR53" s="169"/>
      <c r="CS53" s="169"/>
      <c r="CT53" s="185"/>
      <c r="CU53" s="119"/>
      <c r="CV53" s="125" t="str">
        <f t="shared" si="105"/>
        <v/>
      </c>
      <c r="CW53" s="125" t="str">
        <f t="shared" si="106"/>
        <v/>
      </c>
      <c r="CX53" s="125" t="str">
        <f t="shared" si="107"/>
        <v/>
      </c>
      <c r="CY53" s="125" t="str">
        <f t="shared" si="108"/>
        <v/>
      </c>
      <c r="CZ53" s="125" t="str">
        <f t="shared" si="109"/>
        <v/>
      </c>
      <c r="DA53" s="125" t="str">
        <f t="shared" si="110"/>
        <v/>
      </c>
      <c r="DB53" s="125" t="str">
        <f t="shared" si="111"/>
        <v/>
      </c>
      <c r="DC53" s="125" t="str">
        <f t="shared" si="112"/>
        <v/>
      </c>
      <c r="DD53" s="125" t="str">
        <f t="shared" si="113"/>
        <v/>
      </c>
      <c r="DE53" s="125" t="str">
        <f t="shared" si="114"/>
        <v/>
      </c>
      <c r="DF53" s="125" t="str">
        <f t="shared" si="115"/>
        <v/>
      </c>
      <c r="DG53" s="125" t="str">
        <f t="shared" si="116"/>
        <v/>
      </c>
      <c r="DH53" s="125" t="str">
        <f t="shared" si="117"/>
        <v/>
      </c>
      <c r="DI53" s="125" t="str">
        <f t="shared" si="118"/>
        <v/>
      </c>
      <c r="DJ53" s="125" t="str">
        <f t="shared" si="119"/>
        <v/>
      </c>
      <c r="DK53" s="125" t="str">
        <f t="shared" si="120"/>
        <v/>
      </c>
      <c r="DL53" s="125" t="str">
        <f t="shared" si="121"/>
        <v/>
      </c>
      <c r="DM53" s="125" t="str">
        <f t="shared" si="122"/>
        <v/>
      </c>
      <c r="DN53" s="125" t="str">
        <f t="shared" si="123"/>
        <v/>
      </c>
      <c r="DO53" s="125" t="str">
        <f t="shared" si="124"/>
        <v/>
      </c>
      <c r="DP53" s="125" t="str">
        <f t="shared" si="125"/>
        <v/>
      </c>
      <c r="DQ53" s="125" t="str">
        <f t="shared" si="126"/>
        <v/>
      </c>
      <c r="DR53" s="125" t="str">
        <f t="shared" si="127"/>
        <v/>
      </c>
      <c r="DS53" s="125" t="str">
        <f t="shared" si="128"/>
        <v/>
      </c>
      <c r="DT53" s="125" t="str">
        <f t="shared" si="129"/>
        <v/>
      </c>
      <c r="DU53" s="125" t="str">
        <f t="shared" si="130"/>
        <v/>
      </c>
      <c r="DV53" s="125" t="str">
        <f t="shared" si="131"/>
        <v/>
      </c>
      <c r="DW53" s="125" t="str">
        <f t="shared" si="132"/>
        <v/>
      </c>
      <c r="DX53" s="125" t="str">
        <f t="shared" si="133"/>
        <v/>
      </c>
      <c r="DY53" s="125" t="str">
        <f t="shared" si="134"/>
        <v/>
      </c>
      <c r="DZ53" s="125" t="str">
        <f t="shared" si="135"/>
        <v/>
      </c>
      <c r="EA53" s="125" t="str">
        <f t="shared" si="136"/>
        <v/>
      </c>
      <c r="EB53" s="125" t="str">
        <f t="shared" si="137"/>
        <v/>
      </c>
      <c r="EC53" s="125" t="str">
        <f t="shared" si="138"/>
        <v/>
      </c>
      <c r="ED53" s="125" t="str">
        <f t="shared" si="139"/>
        <v/>
      </c>
      <c r="EE53" s="125" t="str">
        <f t="shared" si="140"/>
        <v/>
      </c>
      <c r="EF53" s="125" t="str">
        <f t="shared" si="141"/>
        <v/>
      </c>
      <c r="EG53" s="125" t="str">
        <f t="shared" si="142"/>
        <v/>
      </c>
      <c r="EH53" s="125" t="str">
        <f t="shared" si="143"/>
        <v/>
      </c>
      <c r="EI53" s="125" t="str">
        <f t="shared" si="144"/>
        <v/>
      </c>
      <c r="EJ53" s="125" t="str">
        <f t="shared" si="145"/>
        <v/>
      </c>
      <c r="EK53" s="125" t="str">
        <f t="shared" si="146"/>
        <v/>
      </c>
      <c r="EL53" s="125" t="str">
        <f t="shared" si="147"/>
        <v/>
      </c>
      <c r="EM53" s="125" t="str">
        <f t="shared" si="148"/>
        <v/>
      </c>
      <c r="EN53" s="125" t="str">
        <f t="shared" si="149"/>
        <v/>
      </c>
      <c r="EO53" s="125" t="str">
        <f t="shared" si="185"/>
        <v/>
      </c>
      <c r="EP53" s="125" t="str">
        <f t="shared" si="185"/>
        <v/>
      </c>
      <c r="EQ53" s="125" t="str">
        <f t="shared" si="185"/>
        <v/>
      </c>
      <c r="ER53" s="125" t="str">
        <f t="shared" si="150"/>
        <v/>
      </c>
      <c r="ES53" s="125" t="str">
        <f t="shared" si="151"/>
        <v/>
      </c>
      <c r="ET53" s="125" t="str">
        <f t="shared" si="152"/>
        <v/>
      </c>
      <c r="EU53" s="125" t="str">
        <f t="shared" si="153"/>
        <v/>
      </c>
      <c r="EV53" s="125" t="str">
        <f t="shared" si="154"/>
        <v/>
      </c>
      <c r="EW53" s="125" t="str">
        <f t="shared" si="155"/>
        <v/>
      </c>
      <c r="EX53" s="125" t="str">
        <f t="shared" si="186"/>
        <v/>
      </c>
      <c r="EY53" s="125" t="str">
        <f t="shared" si="186"/>
        <v/>
      </c>
      <c r="EZ53" s="125" t="str">
        <f t="shared" si="186"/>
        <v/>
      </c>
      <c r="FA53" s="125" t="str">
        <f t="shared" si="186"/>
        <v/>
      </c>
      <c r="FB53" s="125" t="str">
        <f t="shared" si="156"/>
        <v/>
      </c>
      <c r="FC53" s="125" t="str">
        <f t="shared" si="157"/>
        <v/>
      </c>
      <c r="FD53" s="125" t="str">
        <f t="shared" si="187"/>
        <v/>
      </c>
      <c r="FE53" s="125" t="str">
        <f t="shared" si="187"/>
        <v/>
      </c>
      <c r="FF53" s="125" t="str">
        <f t="shared" si="187"/>
        <v/>
      </c>
      <c r="FG53" s="125" t="str">
        <f t="shared" si="187"/>
        <v/>
      </c>
      <c r="FH53" s="125" t="str">
        <f t="shared" si="187"/>
        <v/>
      </c>
      <c r="FI53" s="125" t="str">
        <f t="shared" si="158"/>
        <v/>
      </c>
      <c r="FJ53" s="125" t="str">
        <f t="shared" si="159"/>
        <v/>
      </c>
      <c r="FK53" s="125" t="str">
        <f t="shared" si="160"/>
        <v/>
      </c>
      <c r="FL53" s="125" t="str">
        <f t="shared" si="161"/>
        <v/>
      </c>
      <c r="FM53" s="125" t="str">
        <f t="shared" si="162"/>
        <v/>
      </c>
      <c r="FN53" s="125" t="str">
        <f t="shared" si="163"/>
        <v/>
      </c>
      <c r="FO53" s="125" t="str">
        <f t="shared" si="188"/>
        <v/>
      </c>
      <c r="FP53" s="125" t="str">
        <f t="shared" si="188"/>
        <v/>
      </c>
      <c r="FQ53" s="125" t="str">
        <f t="shared" si="188"/>
        <v/>
      </c>
      <c r="FR53" s="125" t="str">
        <f t="shared" si="188"/>
        <v/>
      </c>
      <c r="FS53" s="125" t="str">
        <f t="shared" si="188"/>
        <v/>
      </c>
      <c r="FT53" s="125" t="str">
        <f t="shared" si="164"/>
        <v/>
      </c>
      <c r="FU53" s="125" t="str">
        <f t="shared" si="165"/>
        <v/>
      </c>
      <c r="FV53" s="125" t="str">
        <f t="shared" si="166"/>
        <v/>
      </c>
      <c r="FW53" s="125" t="str">
        <f t="shared" si="167"/>
        <v/>
      </c>
      <c r="FX53" s="125" t="str">
        <f t="shared" si="168"/>
        <v/>
      </c>
      <c r="FY53" s="125" t="str">
        <f t="shared" si="169"/>
        <v/>
      </c>
      <c r="FZ53" s="125" t="str">
        <f t="shared" si="170"/>
        <v/>
      </c>
      <c r="GA53" s="125" t="str">
        <f t="shared" si="171"/>
        <v/>
      </c>
      <c r="GB53" s="129" t="str">
        <f t="shared" si="172"/>
        <v/>
      </c>
      <c r="GC53" s="10"/>
      <c r="GD53" s="173" t="str">
        <f t="shared" si="173"/>
        <v/>
      </c>
      <c r="GE53" s="173" t="str">
        <f t="shared" si="174"/>
        <v/>
      </c>
      <c r="GF53" s="173" t="str">
        <f t="shared" si="93"/>
        <v/>
      </c>
      <c r="GG53" s="173" t="str">
        <f t="shared" si="175"/>
        <v/>
      </c>
      <c r="GH53" s="183" t="str">
        <f t="shared" si="176"/>
        <v/>
      </c>
      <c r="GI53" s="182" t="str">
        <f t="shared" si="177"/>
        <v/>
      </c>
      <c r="GJ53" s="173" t="str">
        <f t="shared" si="178"/>
        <v/>
      </c>
      <c r="GK53" s="173" t="str">
        <f t="shared" si="179"/>
        <v/>
      </c>
      <c r="GL53" s="173" t="str">
        <f t="shared" si="94"/>
        <v/>
      </c>
      <c r="GM53" s="10"/>
      <c r="GN53" s="10"/>
      <c r="GO53" s="10"/>
      <c r="GP53" s="10"/>
      <c r="GS53" s="12"/>
      <c r="GT53" s="12"/>
      <c r="GU53" s="12">
        <f t="shared" si="180"/>
        <v>0</v>
      </c>
      <c r="GV53" s="30" t="str">
        <f>IF(EJ53="ok",CHOOSE(AQ53,'Product Group Codes'!$B$4,'Product Group Codes'!$B$14,'Product Group Codes'!$B$24,'Product Group Codes'!$B$34,'Product Group Codes'!$B$39,'Product Group Codes'!$B$44,'Product Group Codes'!$B$47),"")</f>
        <v/>
      </c>
      <c r="GX53" s="156" t="b">
        <f t="shared" si="181"/>
        <v>1</v>
      </c>
      <c r="GY53" s="156" t="b">
        <f t="shared" si="182"/>
        <v>0</v>
      </c>
      <c r="GZ53" s="156" t="b">
        <f t="shared" si="183"/>
        <v>0</v>
      </c>
      <c r="HB53" s="156" t="b">
        <f t="shared" si="184"/>
        <v>0</v>
      </c>
      <c r="HD53" s="13" t="s">
        <v>3</v>
      </c>
    </row>
    <row r="54" spans="1:212" s="11" customFormat="1" ht="25.5">
      <c r="A54" s="28">
        <v>44</v>
      </c>
      <c r="B54" s="29" t="str">
        <f t="shared" si="103"/>
        <v/>
      </c>
      <c r="C54" s="143"/>
      <c r="D54" s="42"/>
      <c r="E54" s="42"/>
      <c r="F54" s="42"/>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26"/>
      <c r="AT54" s="17"/>
      <c r="AU54" s="26"/>
      <c r="AV54" s="121"/>
      <c r="AW54" s="17"/>
      <c r="AX54" s="26"/>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27"/>
      <c r="CJ54" s="164"/>
      <c r="CK54" s="172" t="str">
        <f t="shared" si="104"/>
        <v/>
      </c>
      <c r="CL54" s="168"/>
      <c r="CM54" s="169"/>
      <c r="CN54" s="169"/>
      <c r="CO54" s="169"/>
      <c r="CP54" s="188"/>
      <c r="CQ54" s="168"/>
      <c r="CR54" s="169"/>
      <c r="CS54" s="169"/>
      <c r="CT54" s="185"/>
      <c r="CU54" s="119"/>
      <c r="CV54" s="125" t="str">
        <f t="shared" si="105"/>
        <v/>
      </c>
      <c r="CW54" s="125" t="str">
        <f t="shared" si="106"/>
        <v/>
      </c>
      <c r="CX54" s="125" t="str">
        <f t="shared" si="107"/>
        <v/>
      </c>
      <c r="CY54" s="125" t="str">
        <f t="shared" si="108"/>
        <v/>
      </c>
      <c r="CZ54" s="125" t="str">
        <f t="shared" si="109"/>
        <v/>
      </c>
      <c r="DA54" s="125" t="str">
        <f t="shared" si="110"/>
        <v/>
      </c>
      <c r="DB54" s="125" t="str">
        <f t="shared" si="111"/>
        <v/>
      </c>
      <c r="DC54" s="125" t="str">
        <f t="shared" si="112"/>
        <v/>
      </c>
      <c r="DD54" s="125" t="str">
        <f t="shared" si="113"/>
        <v/>
      </c>
      <c r="DE54" s="125" t="str">
        <f t="shared" si="114"/>
        <v/>
      </c>
      <c r="DF54" s="125" t="str">
        <f t="shared" si="115"/>
        <v/>
      </c>
      <c r="DG54" s="125" t="str">
        <f t="shared" si="116"/>
        <v/>
      </c>
      <c r="DH54" s="125" t="str">
        <f t="shared" si="117"/>
        <v/>
      </c>
      <c r="DI54" s="125" t="str">
        <f t="shared" si="118"/>
        <v/>
      </c>
      <c r="DJ54" s="125" t="str">
        <f t="shared" si="119"/>
        <v/>
      </c>
      <c r="DK54" s="125" t="str">
        <f t="shared" si="120"/>
        <v/>
      </c>
      <c r="DL54" s="125" t="str">
        <f t="shared" si="121"/>
        <v/>
      </c>
      <c r="DM54" s="125" t="str">
        <f t="shared" si="122"/>
        <v/>
      </c>
      <c r="DN54" s="125" t="str">
        <f t="shared" si="123"/>
        <v/>
      </c>
      <c r="DO54" s="125" t="str">
        <f t="shared" si="124"/>
        <v/>
      </c>
      <c r="DP54" s="125" t="str">
        <f t="shared" si="125"/>
        <v/>
      </c>
      <c r="DQ54" s="125" t="str">
        <f t="shared" si="126"/>
        <v/>
      </c>
      <c r="DR54" s="125" t="str">
        <f t="shared" si="127"/>
        <v/>
      </c>
      <c r="DS54" s="125" t="str">
        <f t="shared" si="128"/>
        <v/>
      </c>
      <c r="DT54" s="125" t="str">
        <f t="shared" si="129"/>
        <v/>
      </c>
      <c r="DU54" s="125" t="str">
        <f t="shared" si="130"/>
        <v/>
      </c>
      <c r="DV54" s="125" t="str">
        <f t="shared" si="131"/>
        <v/>
      </c>
      <c r="DW54" s="125" t="str">
        <f t="shared" si="132"/>
        <v/>
      </c>
      <c r="DX54" s="125" t="str">
        <f t="shared" si="133"/>
        <v/>
      </c>
      <c r="DY54" s="125" t="str">
        <f t="shared" si="134"/>
        <v/>
      </c>
      <c r="DZ54" s="125" t="str">
        <f t="shared" si="135"/>
        <v/>
      </c>
      <c r="EA54" s="125" t="str">
        <f t="shared" si="136"/>
        <v/>
      </c>
      <c r="EB54" s="125" t="str">
        <f t="shared" si="137"/>
        <v/>
      </c>
      <c r="EC54" s="125" t="str">
        <f t="shared" si="138"/>
        <v/>
      </c>
      <c r="ED54" s="125" t="str">
        <f t="shared" si="139"/>
        <v/>
      </c>
      <c r="EE54" s="125" t="str">
        <f t="shared" si="140"/>
        <v/>
      </c>
      <c r="EF54" s="125" t="str">
        <f t="shared" si="141"/>
        <v/>
      </c>
      <c r="EG54" s="125" t="str">
        <f t="shared" si="142"/>
        <v/>
      </c>
      <c r="EH54" s="125" t="str">
        <f t="shared" si="143"/>
        <v/>
      </c>
      <c r="EI54" s="125" t="str">
        <f t="shared" si="144"/>
        <v/>
      </c>
      <c r="EJ54" s="125" t="str">
        <f t="shared" si="145"/>
        <v/>
      </c>
      <c r="EK54" s="125" t="str">
        <f t="shared" si="146"/>
        <v/>
      </c>
      <c r="EL54" s="125" t="str">
        <f t="shared" si="147"/>
        <v/>
      </c>
      <c r="EM54" s="125" t="str">
        <f t="shared" si="148"/>
        <v/>
      </c>
      <c r="EN54" s="125" t="str">
        <f t="shared" si="149"/>
        <v/>
      </c>
      <c r="EO54" s="125" t="str">
        <f t="shared" si="185"/>
        <v/>
      </c>
      <c r="EP54" s="125" t="str">
        <f t="shared" si="185"/>
        <v/>
      </c>
      <c r="EQ54" s="125" t="str">
        <f t="shared" si="185"/>
        <v/>
      </c>
      <c r="ER54" s="125" t="str">
        <f t="shared" si="150"/>
        <v/>
      </c>
      <c r="ES54" s="125" t="str">
        <f t="shared" si="151"/>
        <v/>
      </c>
      <c r="ET54" s="125" t="str">
        <f t="shared" si="152"/>
        <v/>
      </c>
      <c r="EU54" s="125" t="str">
        <f t="shared" si="153"/>
        <v/>
      </c>
      <c r="EV54" s="125" t="str">
        <f t="shared" si="154"/>
        <v/>
      </c>
      <c r="EW54" s="125" t="str">
        <f t="shared" si="155"/>
        <v/>
      </c>
      <c r="EX54" s="125" t="str">
        <f t="shared" si="186"/>
        <v/>
      </c>
      <c r="EY54" s="125" t="str">
        <f t="shared" si="186"/>
        <v/>
      </c>
      <c r="EZ54" s="125" t="str">
        <f t="shared" si="186"/>
        <v/>
      </c>
      <c r="FA54" s="125" t="str">
        <f t="shared" si="186"/>
        <v/>
      </c>
      <c r="FB54" s="125" t="str">
        <f t="shared" si="156"/>
        <v/>
      </c>
      <c r="FC54" s="125" t="str">
        <f t="shared" si="157"/>
        <v/>
      </c>
      <c r="FD54" s="125" t="str">
        <f t="shared" si="187"/>
        <v/>
      </c>
      <c r="FE54" s="125" t="str">
        <f t="shared" si="187"/>
        <v/>
      </c>
      <c r="FF54" s="125" t="str">
        <f t="shared" si="187"/>
        <v/>
      </c>
      <c r="FG54" s="125" t="str">
        <f t="shared" si="187"/>
        <v/>
      </c>
      <c r="FH54" s="125" t="str">
        <f t="shared" si="187"/>
        <v/>
      </c>
      <c r="FI54" s="125" t="str">
        <f t="shared" si="158"/>
        <v/>
      </c>
      <c r="FJ54" s="125" t="str">
        <f t="shared" si="159"/>
        <v/>
      </c>
      <c r="FK54" s="125" t="str">
        <f t="shared" si="160"/>
        <v/>
      </c>
      <c r="FL54" s="125" t="str">
        <f t="shared" si="161"/>
        <v/>
      </c>
      <c r="FM54" s="125" t="str">
        <f t="shared" si="162"/>
        <v/>
      </c>
      <c r="FN54" s="125" t="str">
        <f t="shared" si="163"/>
        <v/>
      </c>
      <c r="FO54" s="125" t="str">
        <f t="shared" si="188"/>
        <v/>
      </c>
      <c r="FP54" s="125" t="str">
        <f t="shared" si="188"/>
        <v/>
      </c>
      <c r="FQ54" s="125" t="str">
        <f t="shared" si="188"/>
        <v/>
      </c>
      <c r="FR54" s="125" t="str">
        <f t="shared" si="188"/>
        <v/>
      </c>
      <c r="FS54" s="125" t="str">
        <f t="shared" si="188"/>
        <v/>
      </c>
      <c r="FT54" s="125" t="str">
        <f t="shared" si="164"/>
        <v/>
      </c>
      <c r="FU54" s="125" t="str">
        <f t="shared" si="165"/>
        <v/>
      </c>
      <c r="FV54" s="125" t="str">
        <f t="shared" si="166"/>
        <v/>
      </c>
      <c r="FW54" s="125" t="str">
        <f t="shared" si="167"/>
        <v/>
      </c>
      <c r="FX54" s="125" t="str">
        <f t="shared" si="168"/>
        <v/>
      </c>
      <c r="FY54" s="125" t="str">
        <f t="shared" si="169"/>
        <v/>
      </c>
      <c r="FZ54" s="125" t="str">
        <f t="shared" si="170"/>
        <v/>
      </c>
      <c r="GA54" s="125" t="str">
        <f t="shared" si="171"/>
        <v/>
      </c>
      <c r="GB54" s="129" t="str">
        <f t="shared" si="172"/>
        <v/>
      </c>
      <c r="GC54" s="10"/>
      <c r="GD54" s="173" t="str">
        <f t="shared" si="173"/>
        <v/>
      </c>
      <c r="GE54" s="173" t="str">
        <f t="shared" si="174"/>
        <v/>
      </c>
      <c r="GF54" s="173" t="str">
        <f t="shared" si="93"/>
        <v/>
      </c>
      <c r="GG54" s="173" t="str">
        <f t="shared" si="175"/>
        <v/>
      </c>
      <c r="GH54" s="183" t="str">
        <f t="shared" si="176"/>
        <v/>
      </c>
      <c r="GI54" s="182" t="str">
        <f t="shared" si="177"/>
        <v/>
      </c>
      <c r="GJ54" s="173" t="str">
        <f t="shared" si="178"/>
        <v/>
      </c>
      <c r="GK54" s="173" t="str">
        <f t="shared" si="179"/>
        <v/>
      </c>
      <c r="GL54" s="173" t="str">
        <f t="shared" si="94"/>
        <v/>
      </c>
      <c r="GM54" s="10"/>
      <c r="GN54" s="10"/>
      <c r="GO54" s="10"/>
      <c r="GP54" s="10"/>
      <c r="GS54" s="12"/>
      <c r="GT54" s="12"/>
      <c r="GU54" s="12">
        <f t="shared" si="180"/>
        <v>0</v>
      </c>
      <c r="GV54" s="30" t="str">
        <f>IF(EJ54="ok",CHOOSE(AQ54,'Product Group Codes'!$B$4,'Product Group Codes'!$B$14,'Product Group Codes'!$B$24,'Product Group Codes'!$B$34,'Product Group Codes'!$B$39,'Product Group Codes'!$B$44,'Product Group Codes'!$B$47),"")</f>
        <v/>
      </c>
      <c r="GX54" s="156" t="b">
        <f t="shared" si="181"/>
        <v>1</v>
      </c>
      <c r="GY54" s="156" t="b">
        <f t="shared" si="182"/>
        <v>0</v>
      </c>
      <c r="GZ54" s="156" t="b">
        <f t="shared" si="183"/>
        <v>0</v>
      </c>
      <c r="HB54" s="156" t="b">
        <f t="shared" si="184"/>
        <v>0</v>
      </c>
      <c r="HD54" s="13" t="s">
        <v>3</v>
      </c>
    </row>
    <row r="55" spans="1:212" s="11" customFormat="1" ht="25.5">
      <c r="A55" s="28">
        <v>45</v>
      </c>
      <c r="B55" s="29" t="str">
        <f t="shared" si="103"/>
        <v/>
      </c>
      <c r="C55" s="143"/>
      <c r="D55" s="42"/>
      <c r="E55" s="42"/>
      <c r="F55" s="42"/>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26"/>
      <c r="AT55" s="17"/>
      <c r="AU55" s="26"/>
      <c r="AV55" s="121"/>
      <c r="AW55" s="17"/>
      <c r="AX55" s="26"/>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27"/>
      <c r="CJ55" s="164"/>
      <c r="CK55" s="172" t="str">
        <f t="shared" si="104"/>
        <v/>
      </c>
      <c r="CL55" s="168"/>
      <c r="CM55" s="169"/>
      <c r="CN55" s="169"/>
      <c r="CO55" s="169"/>
      <c r="CP55" s="188"/>
      <c r="CQ55" s="168"/>
      <c r="CR55" s="169"/>
      <c r="CS55" s="169"/>
      <c r="CT55" s="185"/>
      <c r="CU55" s="119"/>
      <c r="CV55" s="125" t="str">
        <f t="shared" si="105"/>
        <v/>
      </c>
      <c r="CW55" s="125" t="str">
        <f t="shared" si="106"/>
        <v/>
      </c>
      <c r="CX55" s="125" t="str">
        <f t="shared" si="107"/>
        <v/>
      </c>
      <c r="CY55" s="125" t="str">
        <f t="shared" si="108"/>
        <v/>
      </c>
      <c r="CZ55" s="125" t="str">
        <f t="shared" si="109"/>
        <v/>
      </c>
      <c r="DA55" s="125" t="str">
        <f t="shared" si="110"/>
        <v/>
      </c>
      <c r="DB55" s="125" t="str">
        <f t="shared" si="111"/>
        <v/>
      </c>
      <c r="DC55" s="125" t="str">
        <f t="shared" si="112"/>
        <v/>
      </c>
      <c r="DD55" s="125" t="str">
        <f t="shared" si="113"/>
        <v/>
      </c>
      <c r="DE55" s="125" t="str">
        <f t="shared" si="114"/>
        <v/>
      </c>
      <c r="DF55" s="125" t="str">
        <f t="shared" si="115"/>
        <v/>
      </c>
      <c r="DG55" s="125" t="str">
        <f t="shared" si="116"/>
        <v/>
      </c>
      <c r="DH55" s="125" t="str">
        <f t="shared" si="117"/>
        <v/>
      </c>
      <c r="DI55" s="125" t="str">
        <f t="shared" si="118"/>
        <v/>
      </c>
      <c r="DJ55" s="125" t="str">
        <f t="shared" si="119"/>
        <v/>
      </c>
      <c r="DK55" s="125" t="str">
        <f t="shared" si="120"/>
        <v/>
      </c>
      <c r="DL55" s="125" t="str">
        <f t="shared" si="121"/>
        <v/>
      </c>
      <c r="DM55" s="125" t="str">
        <f t="shared" si="122"/>
        <v/>
      </c>
      <c r="DN55" s="125" t="str">
        <f t="shared" si="123"/>
        <v/>
      </c>
      <c r="DO55" s="125" t="str">
        <f t="shared" si="124"/>
        <v/>
      </c>
      <c r="DP55" s="125" t="str">
        <f t="shared" si="125"/>
        <v/>
      </c>
      <c r="DQ55" s="125" t="str">
        <f t="shared" si="126"/>
        <v/>
      </c>
      <c r="DR55" s="125" t="str">
        <f t="shared" si="127"/>
        <v/>
      </c>
      <c r="DS55" s="125" t="str">
        <f t="shared" si="128"/>
        <v/>
      </c>
      <c r="DT55" s="125" t="str">
        <f t="shared" si="129"/>
        <v/>
      </c>
      <c r="DU55" s="125" t="str">
        <f t="shared" si="130"/>
        <v/>
      </c>
      <c r="DV55" s="125" t="str">
        <f t="shared" si="131"/>
        <v/>
      </c>
      <c r="DW55" s="125" t="str">
        <f t="shared" si="132"/>
        <v/>
      </c>
      <c r="DX55" s="125" t="str">
        <f t="shared" si="133"/>
        <v/>
      </c>
      <c r="DY55" s="125" t="str">
        <f t="shared" si="134"/>
        <v/>
      </c>
      <c r="DZ55" s="125" t="str">
        <f t="shared" si="135"/>
        <v/>
      </c>
      <c r="EA55" s="125" t="str">
        <f t="shared" si="136"/>
        <v/>
      </c>
      <c r="EB55" s="125" t="str">
        <f t="shared" si="137"/>
        <v/>
      </c>
      <c r="EC55" s="125" t="str">
        <f t="shared" si="138"/>
        <v/>
      </c>
      <c r="ED55" s="125" t="str">
        <f t="shared" si="139"/>
        <v/>
      </c>
      <c r="EE55" s="125" t="str">
        <f t="shared" si="140"/>
        <v/>
      </c>
      <c r="EF55" s="125" t="str">
        <f t="shared" si="141"/>
        <v/>
      </c>
      <c r="EG55" s="125" t="str">
        <f t="shared" si="142"/>
        <v/>
      </c>
      <c r="EH55" s="125" t="str">
        <f t="shared" si="143"/>
        <v/>
      </c>
      <c r="EI55" s="125" t="str">
        <f t="shared" si="144"/>
        <v/>
      </c>
      <c r="EJ55" s="125" t="str">
        <f t="shared" si="145"/>
        <v/>
      </c>
      <c r="EK55" s="125" t="str">
        <f t="shared" si="146"/>
        <v/>
      </c>
      <c r="EL55" s="125" t="str">
        <f t="shared" si="147"/>
        <v/>
      </c>
      <c r="EM55" s="125" t="str">
        <f t="shared" si="148"/>
        <v/>
      </c>
      <c r="EN55" s="125" t="str">
        <f t="shared" si="149"/>
        <v/>
      </c>
      <c r="EO55" s="125" t="str">
        <f t="shared" si="185"/>
        <v/>
      </c>
      <c r="EP55" s="125" t="str">
        <f t="shared" si="185"/>
        <v/>
      </c>
      <c r="EQ55" s="125" t="str">
        <f t="shared" si="185"/>
        <v/>
      </c>
      <c r="ER55" s="125" t="str">
        <f t="shared" si="150"/>
        <v/>
      </c>
      <c r="ES55" s="125" t="str">
        <f t="shared" si="151"/>
        <v/>
      </c>
      <c r="ET55" s="125" t="str">
        <f t="shared" si="152"/>
        <v/>
      </c>
      <c r="EU55" s="125" t="str">
        <f t="shared" si="153"/>
        <v/>
      </c>
      <c r="EV55" s="125" t="str">
        <f t="shared" si="154"/>
        <v/>
      </c>
      <c r="EW55" s="125" t="str">
        <f t="shared" si="155"/>
        <v/>
      </c>
      <c r="EX55" s="125" t="str">
        <f t="shared" si="186"/>
        <v/>
      </c>
      <c r="EY55" s="125" t="str">
        <f t="shared" si="186"/>
        <v/>
      </c>
      <c r="EZ55" s="125" t="str">
        <f t="shared" si="186"/>
        <v/>
      </c>
      <c r="FA55" s="125" t="str">
        <f t="shared" si="186"/>
        <v/>
      </c>
      <c r="FB55" s="125" t="str">
        <f t="shared" si="156"/>
        <v/>
      </c>
      <c r="FC55" s="125" t="str">
        <f t="shared" si="157"/>
        <v/>
      </c>
      <c r="FD55" s="125" t="str">
        <f t="shared" si="187"/>
        <v/>
      </c>
      <c r="FE55" s="125" t="str">
        <f t="shared" si="187"/>
        <v/>
      </c>
      <c r="FF55" s="125" t="str">
        <f t="shared" si="187"/>
        <v/>
      </c>
      <c r="FG55" s="125" t="str">
        <f t="shared" si="187"/>
        <v/>
      </c>
      <c r="FH55" s="125" t="str">
        <f t="shared" si="187"/>
        <v/>
      </c>
      <c r="FI55" s="125" t="str">
        <f t="shared" si="158"/>
        <v/>
      </c>
      <c r="FJ55" s="125" t="str">
        <f t="shared" si="159"/>
        <v/>
      </c>
      <c r="FK55" s="125" t="str">
        <f t="shared" si="160"/>
        <v/>
      </c>
      <c r="FL55" s="125" t="str">
        <f t="shared" si="161"/>
        <v/>
      </c>
      <c r="FM55" s="125" t="str">
        <f t="shared" si="162"/>
        <v/>
      </c>
      <c r="FN55" s="125" t="str">
        <f t="shared" si="163"/>
        <v/>
      </c>
      <c r="FO55" s="125" t="str">
        <f t="shared" si="188"/>
        <v/>
      </c>
      <c r="FP55" s="125" t="str">
        <f t="shared" si="188"/>
        <v/>
      </c>
      <c r="FQ55" s="125" t="str">
        <f t="shared" si="188"/>
        <v/>
      </c>
      <c r="FR55" s="125" t="str">
        <f t="shared" si="188"/>
        <v/>
      </c>
      <c r="FS55" s="125" t="str">
        <f t="shared" si="188"/>
        <v/>
      </c>
      <c r="FT55" s="125" t="str">
        <f t="shared" si="164"/>
        <v/>
      </c>
      <c r="FU55" s="125" t="str">
        <f t="shared" si="165"/>
        <v/>
      </c>
      <c r="FV55" s="125" t="str">
        <f t="shared" si="166"/>
        <v/>
      </c>
      <c r="FW55" s="125" t="str">
        <f t="shared" si="167"/>
        <v/>
      </c>
      <c r="FX55" s="125" t="str">
        <f t="shared" si="168"/>
        <v/>
      </c>
      <c r="FY55" s="125" t="str">
        <f t="shared" si="169"/>
        <v/>
      </c>
      <c r="FZ55" s="125" t="str">
        <f t="shared" si="170"/>
        <v/>
      </c>
      <c r="GA55" s="125" t="str">
        <f t="shared" si="171"/>
        <v/>
      </c>
      <c r="GB55" s="129" t="str">
        <f t="shared" si="172"/>
        <v/>
      </c>
      <c r="GC55" s="10"/>
      <c r="GD55" s="173" t="str">
        <f t="shared" si="173"/>
        <v/>
      </c>
      <c r="GE55" s="173" t="str">
        <f t="shared" si="174"/>
        <v/>
      </c>
      <c r="GF55" s="173" t="str">
        <f t="shared" si="93"/>
        <v/>
      </c>
      <c r="GG55" s="173" t="str">
        <f t="shared" si="175"/>
        <v/>
      </c>
      <c r="GH55" s="183" t="str">
        <f t="shared" si="176"/>
        <v/>
      </c>
      <c r="GI55" s="182" t="str">
        <f t="shared" si="177"/>
        <v/>
      </c>
      <c r="GJ55" s="173" t="str">
        <f t="shared" si="178"/>
        <v/>
      </c>
      <c r="GK55" s="173" t="str">
        <f t="shared" si="179"/>
        <v/>
      </c>
      <c r="GL55" s="173" t="str">
        <f t="shared" si="94"/>
        <v/>
      </c>
      <c r="GM55" s="10"/>
      <c r="GN55" s="10"/>
      <c r="GO55" s="10"/>
      <c r="GP55" s="10"/>
      <c r="GS55" s="12"/>
      <c r="GT55" s="12"/>
      <c r="GU55" s="12">
        <f t="shared" si="180"/>
        <v>0</v>
      </c>
      <c r="GV55" s="30" t="str">
        <f>IF(EJ55="ok",CHOOSE(AQ55,'Product Group Codes'!$B$4,'Product Group Codes'!$B$14,'Product Group Codes'!$B$24,'Product Group Codes'!$B$34,'Product Group Codes'!$B$39,'Product Group Codes'!$B$44,'Product Group Codes'!$B$47),"")</f>
        <v/>
      </c>
      <c r="GX55" s="156" t="b">
        <f t="shared" si="181"/>
        <v>1</v>
      </c>
      <c r="GY55" s="156" t="b">
        <f t="shared" si="182"/>
        <v>0</v>
      </c>
      <c r="GZ55" s="156" t="b">
        <f t="shared" si="183"/>
        <v>0</v>
      </c>
      <c r="HB55" s="156" t="b">
        <f t="shared" si="184"/>
        <v>0</v>
      </c>
      <c r="HD55" s="13" t="s">
        <v>3</v>
      </c>
    </row>
    <row r="56" spans="1:212" s="11" customFormat="1" ht="25.5">
      <c r="A56" s="28">
        <v>46</v>
      </c>
      <c r="B56" s="29" t="str">
        <f t="shared" si="103"/>
        <v/>
      </c>
      <c r="C56" s="143"/>
      <c r="D56" s="42"/>
      <c r="E56" s="42"/>
      <c r="F56" s="42"/>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6"/>
      <c r="AT56" s="17"/>
      <c r="AU56" s="26"/>
      <c r="AV56" s="121"/>
      <c r="AW56" s="17"/>
      <c r="AX56" s="26"/>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27"/>
      <c r="CJ56" s="164"/>
      <c r="CK56" s="172" t="str">
        <f t="shared" si="104"/>
        <v/>
      </c>
      <c r="CL56" s="168"/>
      <c r="CM56" s="169"/>
      <c r="CN56" s="169"/>
      <c r="CO56" s="169"/>
      <c r="CP56" s="188"/>
      <c r="CQ56" s="168"/>
      <c r="CR56" s="169"/>
      <c r="CS56" s="169"/>
      <c r="CT56" s="185"/>
      <c r="CU56" s="119"/>
      <c r="CV56" s="125" t="str">
        <f t="shared" si="105"/>
        <v/>
      </c>
      <c r="CW56" s="125" t="str">
        <f t="shared" si="106"/>
        <v/>
      </c>
      <c r="CX56" s="125" t="str">
        <f t="shared" si="107"/>
        <v/>
      </c>
      <c r="CY56" s="125" t="str">
        <f t="shared" si="108"/>
        <v/>
      </c>
      <c r="CZ56" s="125" t="str">
        <f t="shared" si="109"/>
        <v/>
      </c>
      <c r="DA56" s="125" t="str">
        <f t="shared" si="110"/>
        <v/>
      </c>
      <c r="DB56" s="125" t="str">
        <f t="shared" si="111"/>
        <v/>
      </c>
      <c r="DC56" s="125" t="str">
        <f t="shared" si="112"/>
        <v/>
      </c>
      <c r="DD56" s="125" t="str">
        <f t="shared" si="113"/>
        <v/>
      </c>
      <c r="DE56" s="125" t="str">
        <f t="shared" si="114"/>
        <v/>
      </c>
      <c r="DF56" s="125" t="str">
        <f t="shared" si="115"/>
        <v/>
      </c>
      <c r="DG56" s="125" t="str">
        <f t="shared" si="116"/>
        <v/>
      </c>
      <c r="DH56" s="125" t="str">
        <f t="shared" si="117"/>
        <v/>
      </c>
      <c r="DI56" s="125" t="str">
        <f t="shared" si="118"/>
        <v/>
      </c>
      <c r="DJ56" s="125" t="str">
        <f t="shared" si="119"/>
        <v/>
      </c>
      <c r="DK56" s="125" t="str">
        <f t="shared" si="120"/>
        <v/>
      </c>
      <c r="DL56" s="125" t="str">
        <f t="shared" si="121"/>
        <v/>
      </c>
      <c r="DM56" s="125" t="str">
        <f t="shared" si="122"/>
        <v/>
      </c>
      <c r="DN56" s="125" t="str">
        <f t="shared" si="123"/>
        <v/>
      </c>
      <c r="DO56" s="125" t="str">
        <f t="shared" si="124"/>
        <v/>
      </c>
      <c r="DP56" s="125" t="str">
        <f t="shared" si="125"/>
        <v/>
      </c>
      <c r="DQ56" s="125" t="str">
        <f t="shared" si="126"/>
        <v/>
      </c>
      <c r="DR56" s="125" t="str">
        <f t="shared" si="127"/>
        <v/>
      </c>
      <c r="DS56" s="125" t="str">
        <f t="shared" si="128"/>
        <v/>
      </c>
      <c r="DT56" s="125" t="str">
        <f t="shared" si="129"/>
        <v/>
      </c>
      <c r="DU56" s="125" t="str">
        <f t="shared" si="130"/>
        <v/>
      </c>
      <c r="DV56" s="125" t="str">
        <f t="shared" si="131"/>
        <v/>
      </c>
      <c r="DW56" s="125" t="str">
        <f t="shared" si="132"/>
        <v/>
      </c>
      <c r="DX56" s="125" t="str">
        <f t="shared" si="133"/>
        <v/>
      </c>
      <c r="DY56" s="125" t="str">
        <f t="shared" si="134"/>
        <v/>
      </c>
      <c r="DZ56" s="125" t="str">
        <f t="shared" si="135"/>
        <v/>
      </c>
      <c r="EA56" s="125" t="str">
        <f t="shared" si="136"/>
        <v/>
      </c>
      <c r="EB56" s="125" t="str">
        <f t="shared" si="137"/>
        <v/>
      </c>
      <c r="EC56" s="125" t="str">
        <f t="shared" si="138"/>
        <v/>
      </c>
      <c r="ED56" s="125" t="str">
        <f t="shared" si="139"/>
        <v/>
      </c>
      <c r="EE56" s="125" t="str">
        <f t="shared" si="140"/>
        <v/>
      </c>
      <c r="EF56" s="125" t="str">
        <f t="shared" si="141"/>
        <v/>
      </c>
      <c r="EG56" s="125" t="str">
        <f t="shared" si="142"/>
        <v/>
      </c>
      <c r="EH56" s="125" t="str">
        <f t="shared" si="143"/>
        <v/>
      </c>
      <c r="EI56" s="125" t="str">
        <f t="shared" si="144"/>
        <v/>
      </c>
      <c r="EJ56" s="125" t="str">
        <f t="shared" si="145"/>
        <v/>
      </c>
      <c r="EK56" s="125" t="str">
        <f t="shared" si="146"/>
        <v/>
      </c>
      <c r="EL56" s="125" t="str">
        <f t="shared" si="147"/>
        <v/>
      </c>
      <c r="EM56" s="125" t="str">
        <f t="shared" si="148"/>
        <v/>
      </c>
      <c r="EN56" s="125" t="str">
        <f t="shared" si="149"/>
        <v/>
      </c>
      <c r="EO56" s="125" t="str">
        <f t="shared" si="185"/>
        <v/>
      </c>
      <c r="EP56" s="125" t="str">
        <f t="shared" si="185"/>
        <v/>
      </c>
      <c r="EQ56" s="125" t="str">
        <f t="shared" si="185"/>
        <v/>
      </c>
      <c r="ER56" s="125" t="str">
        <f t="shared" si="150"/>
        <v/>
      </c>
      <c r="ES56" s="125" t="str">
        <f t="shared" si="151"/>
        <v/>
      </c>
      <c r="ET56" s="125" t="str">
        <f t="shared" si="152"/>
        <v/>
      </c>
      <c r="EU56" s="125" t="str">
        <f t="shared" si="153"/>
        <v/>
      </c>
      <c r="EV56" s="125" t="str">
        <f t="shared" si="154"/>
        <v/>
      </c>
      <c r="EW56" s="125" t="str">
        <f t="shared" si="155"/>
        <v/>
      </c>
      <c r="EX56" s="125" t="str">
        <f t="shared" si="186"/>
        <v/>
      </c>
      <c r="EY56" s="125" t="str">
        <f t="shared" si="186"/>
        <v/>
      </c>
      <c r="EZ56" s="125" t="str">
        <f t="shared" si="186"/>
        <v/>
      </c>
      <c r="FA56" s="125" t="str">
        <f t="shared" si="186"/>
        <v/>
      </c>
      <c r="FB56" s="125" t="str">
        <f t="shared" si="156"/>
        <v/>
      </c>
      <c r="FC56" s="125" t="str">
        <f t="shared" si="157"/>
        <v/>
      </c>
      <c r="FD56" s="125" t="str">
        <f t="shared" si="187"/>
        <v/>
      </c>
      <c r="FE56" s="125" t="str">
        <f t="shared" si="187"/>
        <v/>
      </c>
      <c r="FF56" s="125" t="str">
        <f t="shared" si="187"/>
        <v/>
      </c>
      <c r="FG56" s="125" t="str">
        <f t="shared" si="187"/>
        <v/>
      </c>
      <c r="FH56" s="125" t="str">
        <f t="shared" si="187"/>
        <v/>
      </c>
      <c r="FI56" s="125" t="str">
        <f t="shared" si="158"/>
        <v/>
      </c>
      <c r="FJ56" s="125" t="str">
        <f t="shared" si="159"/>
        <v/>
      </c>
      <c r="FK56" s="125" t="str">
        <f t="shared" si="160"/>
        <v/>
      </c>
      <c r="FL56" s="125" t="str">
        <f t="shared" si="161"/>
        <v/>
      </c>
      <c r="FM56" s="125" t="str">
        <f t="shared" si="162"/>
        <v/>
      </c>
      <c r="FN56" s="125" t="str">
        <f t="shared" si="163"/>
        <v/>
      </c>
      <c r="FO56" s="125" t="str">
        <f t="shared" si="188"/>
        <v/>
      </c>
      <c r="FP56" s="125" t="str">
        <f t="shared" si="188"/>
        <v/>
      </c>
      <c r="FQ56" s="125" t="str">
        <f t="shared" si="188"/>
        <v/>
      </c>
      <c r="FR56" s="125" t="str">
        <f t="shared" si="188"/>
        <v/>
      </c>
      <c r="FS56" s="125" t="str">
        <f t="shared" si="188"/>
        <v/>
      </c>
      <c r="FT56" s="125" t="str">
        <f t="shared" si="164"/>
        <v/>
      </c>
      <c r="FU56" s="125" t="str">
        <f t="shared" si="165"/>
        <v/>
      </c>
      <c r="FV56" s="125" t="str">
        <f t="shared" si="166"/>
        <v/>
      </c>
      <c r="FW56" s="125" t="str">
        <f t="shared" si="167"/>
        <v/>
      </c>
      <c r="FX56" s="125" t="str">
        <f t="shared" si="168"/>
        <v/>
      </c>
      <c r="FY56" s="125" t="str">
        <f t="shared" si="169"/>
        <v/>
      </c>
      <c r="FZ56" s="125" t="str">
        <f t="shared" si="170"/>
        <v/>
      </c>
      <c r="GA56" s="125" t="str">
        <f t="shared" si="171"/>
        <v/>
      </c>
      <c r="GB56" s="129" t="str">
        <f t="shared" si="172"/>
        <v/>
      </c>
      <c r="GC56" s="10"/>
      <c r="GD56" s="173" t="str">
        <f t="shared" si="173"/>
        <v/>
      </c>
      <c r="GE56" s="173" t="str">
        <f t="shared" si="174"/>
        <v/>
      </c>
      <c r="GF56" s="173" t="str">
        <f t="shared" si="93"/>
        <v/>
      </c>
      <c r="GG56" s="173" t="str">
        <f t="shared" si="175"/>
        <v/>
      </c>
      <c r="GH56" s="183" t="str">
        <f t="shared" si="176"/>
        <v/>
      </c>
      <c r="GI56" s="182" t="str">
        <f t="shared" si="177"/>
        <v/>
      </c>
      <c r="GJ56" s="173" t="str">
        <f t="shared" si="178"/>
        <v/>
      </c>
      <c r="GK56" s="173" t="str">
        <f t="shared" si="179"/>
        <v/>
      </c>
      <c r="GL56" s="173" t="str">
        <f t="shared" si="94"/>
        <v/>
      </c>
      <c r="GM56" s="10"/>
      <c r="GN56" s="10"/>
      <c r="GO56" s="10"/>
      <c r="GP56" s="10"/>
      <c r="GS56" s="12"/>
      <c r="GT56" s="12"/>
      <c r="GU56" s="12">
        <f t="shared" si="180"/>
        <v>0</v>
      </c>
      <c r="GV56" s="30" t="str">
        <f>IF(EJ56="ok",CHOOSE(AQ56,'Product Group Codes'!$B$4,'Product Group Codes'!$B$14,'Product Group Codes'!$B$24,'Product Group Codes'!$B$34,'Product Group Codes'!$B$39,'Product Group Codes'!$B$44,'Product Group Codes'!$B$47),"")</f>
        <v/>
      </c>
      <c r="GX56" s="156" t="b">
        <f t="shared" si="181"/>
        <v>1</v>
      </c>
      <c r="GY56" s="156" t="b">
        <f t="shared" si="182"/>
        <v>0</v>
      </c>
      <c r="GZ56" s="156" t="b">
        <f t="shared" si="183"/>
        <v>0</v>
      </c>
      <c r="HB56" s="156" t="b">
        <f t="shared" si="184"/>
        <v>0</v>
      </c>
      <c r="HD56" s="13" t="s">
        <v>3</v>
      </c>
    </row>
    <row r="57" spans="1:212" s="11" customFormat="1" ht="25.5">
      <c r="A57" s="28">
        <v>47</v>
      </c>
      <c r="B57" s="29" t="str">
        <f t="shared" si="103"/>
        <v/>
      </c>
      <c r="C57" s="143"/>
      <c r="D57" s="42"/>
      <c r="E57" s="42"/>
      <c r="F57" s="42"/>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26"/>
      <c r="AT57" s="17"/>
      <c r="AU57" s="26"/>
      <c r="AV57" s="121"/>
      <c r="AW57" s="17"/>
      <c r="AX57" s="26"/>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27"/>
      <c r="CJ57" s="164"/>
      <c r="CK57" s="172" t="str">
        <f t="shared" si="104"/>
        <v/>
      </c>
      <c r="CL57" s="168"/>
      <c r="CM57" s="169"/>
      <c r="CN57" s="169"/>
      <c r="CO57" s="169"/>
      <c r="CP57" s="188"/>
      <c r="CQ57" s="168"/>
      <c r="CR57" s="169"/>
      <c r="CS57" s="169"/>
      <c r="CT57" s="185"/>
      <c r="CU57" s="119"/>
      <c r="CV57" s="125" t="str">
        <f t="shared" si="105"/>
        <v/>
      </c>
      <c r="CW57" s="125" t="str">
        <f t="shared" si="106"/>
        <v/>
      </c>
      <c r="CX57" s="125" t="str">
        <f t="shared" si="107"/>
        <v/>
      </c>
      <c r="CY57" s="125" t="str">
        <f t="shared" si="108"/>
        <v/>
      </c>
      <c r="CZ57" s="125" t="str">
        <f t="shared" si="109"/>
        <v/>
      </c>
      <c r="DA57" s="125" t="str">
        <f t="shared" si="110"/>
        <v/>
      </c>
      <c r="DB57" s="125" t="str">
        <f t="shared" si="111"/>
        <v/>
      </c>
      <c r="DC57" s="125" t="str">
        <f t="shared" si="112"/>
        <v/>
      </c>
      <c r="DD57" s="125" t="str">
        <f t="shared" si="113"/>
        <v/>
      </c>
      <c r="DE57" s="125" t="str">
        <f t="shared" si="114"/>
        <v/>
      </c>
      <c r="DF57" s="125" t="str">
        <f t="shared" si="115"/>
        <v/>
      </c>
      <c r="DG57" s="125" t="str">
        <f t="shared" si="116"/>
        <v/>
      </c>
      <c r="DH57" s="125" t="str">
        <f t="shared" si="117"/>
        <v/>
      </c>
      <c r="DI57" s="125" t="str">
        <f t="shared" si="118"/>
        <v/>
      </c>
      <c r="DJ57" s="125" t="str">
        <f t="shared" si="119"/>
        <v/>
      </c>
      <c r="DK57" s="125" t="str">
        <f t="shared" si="120"/>
        <v/>
      </c>
      <c r="DL57" s="125" t="str">
        <f t="shared" si="121"/>
        <v/>
      </c>
      <c r="DM57" s="125" t="str">
        <f t="shared" si="122"/>
        <v/>
      </c>
      <c r="DN57" s="125" t="str">
        <f t="shared" si="123"/>
        <v/>
      </c>
      <c r="DO57" s="125" t="str">
        <f t="shared" si="124"/>
        <v/>
      </c>
      <c r="DP57" s="125" t="str">
        <f t="shared" si="125"/>
        <v/>
      </c>
      <c r="DQ57" s="125" t="str">
        <f t="shared" si="126"/>
        <v/>
      </c>
      <c r="DR57" s="125" t="str">
        <f t="shared" si="127"/>
        <v/>
      </c>
      <c r="DS57" s="125" t="str">
        <f t="shared" si="128"/>
        <v/>
      </c>
      <c r="DT57" s="125" t="str">
        <f t="shared" si="129"/>
        <v/>
      </c>
      <c r="DU57" s="125" t="str">
        <f t="shared" si="130"/>
        <v/>
      </c>
      <c r="DV57" s="125" t="str">
        <f t="shared" si="131"/>
        <v/>
      </c>
      <c r="DW57" s="125" t="str">
        <f t="shared" si="132"/>
        <v/>
      </c>
      <c r="DX57" s="125" t="str">
        <f t="shared" si="133"/>
        <v/>
      </c>
      <c r="DY57" s="125" t="str">
        <f t="shared" si="134"/>
        <v/>
      </c>
      <c r="DZ57" s="125" t="str">
        <f t="shared" si="135"/>
        <v/>
      </c>
      <c r="EA57" s="125" t="str">
        <f t="shared" si="136"/>
        <v/>
      </c>
      <c r="EB57" s="125" t="str">
        <f t="shared" si="137"/>
        <v/>
      </c>
      <c r="EC57" s="125" t="str">
        <f t="shared" si="138"/>
        <v/>
      </c>
      <c r="ED57" s="125" t="str">
        <f t="shared" si="139"/>
        <v/>
      </c>
      <c r="EE57" s="125" t="str">
        <f t="shared" si="140"/>
        <v/>
      </c>
      <c r="EF57" s="125" t="str">
        <f t="shared" si="141"/>
        <v/>
      </c>
      <c r="EG57" s="125" t="str">
        <f t="shared" si="142"/>
        <v/>
      </c>
      <c r="EH57" s="125" t="str">
        <f t="shared" si="143"/>
        <v/>
      </c>
      <c r="EI57" s="125" t="str">
        <f t="shared" si="144"/>
        <v/>
      </c>
      <c r="EJ57" s="125" t="str">
        <f t="shared" si="145"/>
        <v/>
      </c>
      <c r="EK57" s="125" t="str">
        <f t="shared" si="146"/>
        <v/>
      </c>
      <c r="EL57" s="125" t="str">
        <f t="shared" si="147"/>
        <v/>
      </c>
      <c r="EM57" s="125" t="str">
        <f t="shared" si="148"/>
        <v/>
      </c>
      <c r="EN57" s="125" t="str">
        <f t="shared" si="149"/>
        <v/>
      </c>
      <c r="EO57" s="125" t="str">
        <f t="shared" si="185"/>
        <v/>
      </c>
      <c r="EP57" s="125" t="str">
        <f t="shared" si="185"/>
        <v/>
      </c>
      <c r="EQ57" s="125" t="str">
        <f t="shared" si="185"/>
        <v/>
      </c>
      <c r="ER57" s="125" t="str">
        <f t="shared" si="150"/>
        <v/>
      </c>
      <c r="ES57" s="125" t="str">
        <f t="shared" si="151"/>
        <v/>
      </c>
      <c r="ET57" s="125" t="str">
        <f t="shared" si="152"/>
        <v/>
      </c>
      <c r="EU57" s="125" t="str">
        <f t="shared" si="153"/>
        <v/>
      </c>
      <c r="EV57" s="125" t="str">
        <f t="shared" si="154"/>
        <v/>
      </c>
      <c r="EW57" s="125" t="str">
        <f t="shared" si="155"/>
        <v/>
      </c>
      <c r="EX57" s="125" t="str">
        <f t="shared" si="186"/>
        <v/>
      </c>
      <c r="EY57" s="125" t="str">
        <f t="shared" si="186"/>
        <v/>
      </c>
      <c r="EZ57" s="125" t="str">
        <f t="shared" si="186"/>
        <v/>
      </c>
      <c r="FA57" s="125" t="str">
        <f t="shared" si="186"/>
        <v/>
      </c>
      <c r="FB57" s="125" t="str">
        <f t="shared" si="156"/>
        <v/>
      </c>
      <c r="FC57" s="125" t="str">
        <f t="shared" si="157"/>
        <v/>
      </c>
      <c r="FD57" s="125" t="str">
        <f t="shared" si="187"/>
        <v/>
      </c>
      <c r="FE57" s="125" t="str">
        <f t="shared" si="187"/>
        <v/>
      </c>
      <c r="FF57" s="125" t="str">
        <f t="shared" si="187"/>
        <v/>
      </c>
      <c r="FG57" s="125" t="str">
        <f t="shared" si="187"/>
        <v/>
      </c>
      <c r="FH57" s="125" t="str">
        <f t="shared" si="187"/>
        <v/>
      </c>
      <c r="FI57" s="125" t="str">
        <f t="shared" si="158"/>
        <v/>
      </c>
      <c r="FJ57" s="125" t="str">
        <f t="shared" si="159"/>
        <v/>
      </c>
      <c r="FK57" s="125" t="str">
        <f t="shared" si="160"/>
        <v/>
      </c>
      <c r="FL57" s="125" t="str">
        <f t="shared" si="161"/>
        <v/>
      </c>
      <c r="FM57" s="125" t="str">
        <f t="shared" si="162"/>
        <v/>
      </c>
      <c r="FN57" s="125" t="str">
        <f t="shared" si="163"/>
        <v/>
      </c>
      <c r="FO57" s="125" t="str">
        <f t="shared" si="188"/>
        <v/>
      </c>
      <c r="FP57" s="125" t="str">
        <f t="shared" si="188"/>
        <v/>
      </c>
      <c r="FQ57" s="125" t="str">
        <f t="shared" si="188"/>
        <v/>
      </c>
      <c r="FR57" s="125" t="str">
        <f t="shared" si="188"/>
        <v/>
      </c>
      <c r="FS57" s="125" t="str">
        <f t="shared" si="188"/>
        <v/>
      </c>
      <c r="FT57" s="125" t="str">
        <f t="shared" si="164"/>
        <v/>
      </c>
      <c r="FU57" s="125" t="str">
        <f t="shared" si="165"/>
        <v/>
      </c>
      <c r="FV57" s="125" t="str">
        <f t="shared" si="166"/>
        <v/>
      </c>
      <c r="FW57" s="125" t="str">
        <f t="shared" si="167"/>
        <v/>
      </c>
      <c r="FX57" s="125" t="str">
        <f t="shared" si="168"/>
        <v/>
      </c>
      <c r="FY57" s="125" t="str">
        <f t="shared" si="169"/>
        <v/>
      </c>
      <c r="FZ57" s="125" t="str">
        <f t="shared" si="170"/>
        <v/>
      </c>
      <c r="GA57" s="125" t="str">
        <f t="shared" si="171"/>
        <v/>
      </c>
      <c r="GB57" s="129" t="str">
        <f t="shared" si="172"/>
        <v/>
      </c>
      <c r="GC57" s="10"/>
      <c r="GD57" s="173" t="str">
        <f t="shared" si="173"/>
        <v/>
      </c>
      <c r="GE57" s="173" t="str">
        <f t="shared" si="174"/>
        <v/>
      </c>
      <c r="GF57" s="173" t="str">
        <f t="shared" si="93"/>
        <v/>
      </c>
      <c r="GG57" s="173" t="str">
        <f t="shared" si="175"/>
        <v/>
      </c>
      <c r="GH57" s="183" t="str">
        <f t="shared" si="176"/>
        <v/>
      </c>
      <c r="GI57" s="182" t="str">
        <f t="shared" si="177"/>
        <v/>
      </c>
      <c r="GJ57" s="173" t="str">
        <f t="shared" si="178"/>
        <v/>
      </c>
      <c r="GK57" s="173" t="str">
        <f t="shared" si="179"/>
        <v/>
      </c>
      <c r="GL57" s="173" t="str">
        <f t="shared" si="94"/>
        <v/>
      </c>
      <c r="GM57" s="10"/>
      <c r="GN57" s="10"/>
      <c r="GO57" s="10"/>
      <c r="GP57" s="10"/>
      <c r="GS57" s="12"/>
      <c r="GT57" s="12"/>
      <c r="GU57" s="12">
        <f t="shared" si="180"/>
        <v>0</v>
      </c>
      <c r="GV57" s="30" t="str">
        <f>IF(EJ57="ok",CHOOSE(AQ57,'Product Group Codes'!$B$4,'Product Group Codes'!$B$14,'Product Group Codes'!$B$24,'Product Group Codes'!$B$34,'Product Group Codes'!$B$39,'Product Group Codes'!$B$44,'Product Group Codes'!$B$47),"")</f>
        <v/>
      </c>
      <c r="GX57" s="156" t="b">
        <f t="shared" si="181"/>
        <v>1</v>
      </c>
      <c r="GY57" s="156" t="b">
        <f t="shared" si="182"/>
        <v>0</v>
      </c>
      <c r="GZ57" s="156" t="b">
        <f t="shared" si="183"/>
        <v>0</v>
      </c>
      <c r="HB57" s="156" t="b">
        <f t="shared" si="184"/>
        <v>0</v>
      </c>
      <c r="HD57" s="13" t="s">
        <v>3</v>
      </c>
    </row>
    <row r="58" spans="1:212" s="11" customFormat="1" ht="25.5">
      <c r="A58" s="28">
        <v>48</v>
      </c>
      <c r="B58" s="29" t="str">
        <f t="shared" si="103"/>
        <v/>
      </c>
      <c r="C58" s="143"/>
      <c r="D58" s="42"/>
      <c r="E58" s="42"/>
      <c r="F58" s="42"/>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26"/>
      <c r="AT58" s="17"/>
      <c r="AU58" s="26"/>
      <c r="AV58" s="121"/>
      <c r="AW58" s="17"/>
      <c r="AX58" s="26"/>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27"/>
      <c r="CJ58" s="164"/>
      <c r="CK58" s="172" t="str">
        <f t="shared" si="104"/>
        <v/>
      </c>
      <c r="CL58" s="168"/>
      <c r="CM58" s="169"/>
      <c r="CN58" s="169"/>
      <c r="CO58" s="169"/>
      <c r="CP58" s="188"/>
      <c r="CQ58" s="168"/>
      <c r="CR58" s="169"/>
      <c r="CS58" s="169"/>
      <c r="CT58" s="185"/>
      <c r="CU58" s="119"/>
      <c r="CV58" s="125" t="str">
        <f t="shared" si="105"/>
        <v/>
      </c>
      <c r="CW58" s="125" t="str">
        <f t="shared" si="106"/>
        <v/>
      </c>
      <c r="CX58" s="125" t="str">
        <f t="shared" si="107"/>
        <v/>
      </c>
      <c r="CY58" s="125" t="str">
        <f t="shared" si="108"/>
        <v/>
      </c>
      <c r="CZ58" s="125" t="str">
        <f t="shared" si="109"/>
        <v/>
      </c>
      <c r="DA58" s="125" t="str">
        <f t="shared" si="110"/>
        <v/>
      </c>
      <c r="DB58" s="125" t="str">
        <f t="shared" si="111"/>
        <v/>
      </c>
      <c r="DC58" s="125" t="str">
        <f t="shared" si="112"/>
        <v/>
      </c>
      <c r="DD58" s="125" t="str">
        <f t="shared" si="113"/>
        <v/>
      </c>
      <c r="DE58" s="125" t="str">
        <f t="shared" si="114"/>
        <v/>
      </c>
      <c r="DF58" s="125" t="str">
        <f t="shared" si="115"/>
        <v/>
      </c>
      <c r="DG58" s="125" t="str">
        <f t="shared" si="116"/>
        <v/>
      </c>
      <c r="DH58" s="125" t="str">
        <f t="shared" si="117"/>
        <v/>
      </c>
      <c r="DI58" s="125" t="str">
        <f t="shared" si="118"/>
        <v/>
      </c>
      <c r="DJ58" s="125" t="str">
        <f t="shared" si="119"/>
        <v/>
      </c>
      <c r="DK58" s="125" t="str">
        <f t="shared" si="120"/>
        <v/>
      </c>
      <c r="DL58" s="125" t="str">
        <f t="shared" si="121"/>
        <v/>
      </c>
      <c r="DM58" s="125" t="str">
        <f t="shared" si="122"/>
        <v/>
      </c>
      <c r="DN58" s="125" t="str">
        <f t="shared" si="123"/>
        <v/>
      </c>
      <c r="DO58" s="125" t="str">
        <f t="shared" si="124"/>
        <v/>
      </c>
      <c r="DP58" s="125" t="str">
        <f t="shared" si="125"/>
        <v/>
      </c>
      <c r="DQ58" s="125" t="str">
        <f t="shared" si="126"/>
        <v/>
      </c>
      <c r="DR58" s="125" t="str">
        <f t="shared" si="127"/>
        <v/>
      </c>
      <c r="DS58" s="125" t="str">
        <f t="shared" si="128"/>
        <v/>
      </c>
      <c r="DT58" s="125" t="str">
        <f t="shared" si="129"/>
        <v/>
      </c>
      <c r="DU58" s="125" t="str">
        <f t="shared" si="130"/>
        <v/>
      </c>
      <c r="DV58" s="125" t="str">
        <f t="shared" si="131"/>
        <v/>
      </c>
      <c r="DW58" s="125" t="str">
        <f t="shared" si="132"/>
        <v/>
      </c>
      <c r="DX58" s="125" t="str">
        <f t="shared" si="133"/>
        <v/>
      </c>
      <c r="DY58" s="125" t="str">
        <f t="shared" si="134"/>
        <v/>
      </c>
      <c r="DZ58" s="125" t="str">
        <f t="shared" si="135"/>
        <v/>
      </c>
      <c r="EA58" s="125" t="str">
        <f t="shared" si="136"/>
        <v/>
      </c>
      <c r="EB58" s="125" t="str">
        <f t="shared" si="137"/>
        <v/>
      </c>
      <c r="EC58" s="125" t="str">
        <f t="shared" si="138"/>
        <v/>
      </c>
      <c r="ED58" s="125" t="str">
        <f t="shared" si="139"/>
        <v/>
      </c>
      <c r="EE58" s="125" t="str">
        <f t="shared" si="140"/>
        <v/>
      </c>
      <c r="EF58" s="125" t="str">
        <f t="shared" si="141"/>
        <v/>
      </c>
      <c r="EG58" s="125" t="str">
        <f t="shared" si="142"/>
        <v/>
      </c>
      <c r="EH58" s="125" t="str">
        <f t="shared" si="143"/>
        <v/>
      </c>
      <c r="EI58" s="125" t="str">
        <f t="shared" si="144"/>
        <v/>
      </c>
      <c r="EJ58" s="125" t="str">
        <f t="shared" si="145"/>
        <v/>
      </c>
      <c r="EK58" s="125" t="str">
        <f t="shared" si="146"/>
        <v/>
      </c>
      <c r="EL58" s="125" t="str">
        <f t="shared" si="147"/>
        <v/>
      </c>
      <c r="EM58" s="125" t="str">
        <f t="shared" si="148"/>
        <v/>
      </c>
      <c r="EN58" s="125" t="str">
        <f t="shared" si="149"/>
        <v/>
      </c>
      <c r="EO58" s="125" t="str">
        <f t="shared" si="185"/>
        <v/>
      </c>
      <c r="EP58" s="125" t="str">
        <f t="shared" si="185"/>
        <v/>
      </c>
      <c r="EQ58" s="125" t="str">
        <f t="shared" si="185"/>
        <v/>
      </c>
      <c r="ER58" s="125" t="str">
        <f t="shared" si="150"/>
        <v/>
      </c>
      <c r="ES58" s="125" t="str">
        <f t="shared" si="151"/>
        <v/>
      </c>
      <c r="ET58" s="125" t="str">
        <f t="shared" si="152"/>
        <v/>
      </c>
      <c r="EU58" s="125" t="str">
        <f t="shared" si="153"/>
        <v/>
      </c>
      <c r="EV58" s="125" t="str">
        <f t="shared" si="154"/>
        <v/>
      </c>
      <c r="EW58" s="125" t="str">
        <f t="shared" si="155"/>
        <v/>
      </c>
      <c r="EX58" s="125" t="str">
        <f t="shared" si="186"/>
        <v/>
      </c>
      <c r="EY58" s="125" t="str">
        <f t="shared" si="186"/>
        <v/>
      </c>
      <c r="EZ58" s="125" t="str">
        <f t="shared" si="186"/>
        <v/>
      </c>
      <c r="FA58" s="125" t="str">
        <f t="shared" si="186"/>
        <v/>
      </c>
      <c r="FB58" s="125" t="str">
        <f t="shared" si="156"/>
        <v/>
      </c>
      <c r="FC58" s="125" t="str">
        <f t="shared" si="157"/>
        <v/>
      </c>
      <c r="FD58" s="125" t="str">
        <f t="shared" si="187"/>
        <v/>
      </c>
      <c r="FE58" s="125" t="str">
        <f t="shared" si="187"/>
        <v/>
      </c>
      <c r="FF58" s="125" t="str">
        <f t="shared" si="187"/>
        <v/>
      </c>
      <c r="FG58" s="125" t="str">
        <f t="shared" si="187"/>
        <v/>
      </c>
      <c r="FH58" s="125" t="str">
        <f t="shared" si="187"/>
        <v/>
      </c>
      <c r="FI58" s="125" t="str">
        <f t="shared" si="158"/>
        <v/>
      </c>
      <c r="FJ58" s="125" t="str">
        <f t="shared" si="159"/>
        <v/>
      </c>
      <c r="FK58" s="125" t="str">
        <f t="shared" si="160"/>
        <v/>
      </c>
      <c r="FL58" s="125" t="str">
        <f t="shared" si="161"/>
        <v/>
      </c>
      <c r="FM58" s="125" t="str">
        <f t="shared" si="162"/>
        <v/>
      </c>
      <c r="FN58" s="125" t="str">
        <f t="shared" si="163"/>
        <v/>
      </c>
      <c r="FO58" s="125" t="str">
        <f t="shared" si="188"/>
        <v/>
      </c>
      <c r="FP58" s="125" t="str">
        <f t="shared" si="188"/>
        <v/>
      </c>
      <c r="FQ58" s="125" t="str">
        <f t="shared" si="188"/>
        <v/>
      </c>
      <c r="FR58" s="125" t="str">
        <f t="shared" si="188"/>
        <v/>
      </c>
      <c r="FS58" s="125" t="str">
        <f t="shared" si="188"/>
        <v/>
      </c>
      <c r="FT58" s="125" t="str">
        <f t="shared" si="164"/>
        <v/>
      </c>
      <c r="FU58" s="125" t="str">
        <f t="shared" si="165"/>
        <v/>
      </c>
      <c r="FV58" s="125" t="str">
        <f t="shared" si="166"/>
        <v/>
      </c>
      <c r="FW58" s="125" t="str">
        <f t="shared" si="167"/>
        <v/>
      </c>
      <c r="FX58" s="125" t="str">
        <f t="shared" si="168"/>
        <v/>
      </c>
      <c r="FY58" s="125" t="str">
        <f t="shared" si="169"/>
        <v/>
      </c>
      <c r="FZ58" s="125" t="str">
        <f t="shared" si="170"/>
        <v/>
      </c>
      <c r="GA58" s="125" t="str">
        <f t="shared" si="171"/>
        <v/>
      </c>
      <c r="GB58" s="129" t="str">
        <f t="shared" si="172"/>
        <v/>
      </c>
      <c r="GC58" s="10"/>
      <c r="GD58" s="173" t="str">
        <f t="shared" si="173"/>
        <v/>
      </c>
      <c r="GE58" s="173" t="str">
        <f t="shared" si="174"/>
        <v/>
      </c>
      <c r="GF58" s="173" t="str">
        <f t="shared" si="93"/>
        <v/>
      </c>
      <c r="GG58" s="173" t="str">
        <f t="shared" si="175"/>
        <v/>
      </c>
      <c r="GH58" s="183" t="str">
        <f t="shared" si="176"/>
        <v/>
      </c>
      <c r="GI58" s="182" t="str">
        <f t="shared" si="177"/>
        <v/>
      </c>
      <c r="GJ58" s="173" t="str">
        <f t="shared" si="178"/>
        <v/>
      </c>
      <c r="GK58" s="173" t="str">
        <f t="shared" si="179"/>
        <v/>
      </c>
      <c r="GL58" s="173" t="str">
        <f t="shared" si="94"/>
        <v/>
      </c>
      <c r="GM58" s="10"/>
      <c r="GN58" s="10"/>
      <c r="GO58" s="10"/>
      <c r="GP58" s="10"/>
      <c r="GS58" s="12"/>
      <c r="GT58" s="12"/>
      <c r="GU58" s="12">
        <f t="shared" si="180"/>
        <v>0</v>
      </c>
      <c r="GV58" s="30" t="str">
        <f>IF(EJ58="ok",CHOOSE(AQ58,'Product Group Codes'!$B$4,'Product Group Codes'!$B$14,'Product Group Codes'!$B$24,'Product Group Codes'!$B$34,'Product Group Codes'!$B$39,'Product Group Codes'!$B$44,'Product Group Codes'!$B$47),"")</f>
        <v/>
      </c>
      <c r="GX58" s="156" t="b">
        <f t="shared" si="181"/>
        <v>1</v>
      </c>
      <c r="GY58" s="156" t="b">
        <f t="shared" si="182"/>
        <v>0</v>
      </c>
      <c r="GZ58" s="156" t="b">
        <f t="shared" si="183"/>
        <v>0</v>
      </c>
      <c r="HB58" s="156" t="b">
        <f t="shared" si="184"/>
        <v>0</v>
      </c>
      <c r="HD58" s="13" t="s">
        <v>3</v>
      </c>
    </row>
    <row r="59" spans="1:212" s="11" customFormat="1" ht="25.5">
      <c r="A59" s="28">
        <v>49</v>
      </c>
      <c r="B59" s="29" t="str">
        <f t="shared" si="103"/>
        <v/>
      </c>
      <c r="C59" s="143"/>
      <c r="D59" s="42"/>
      <c r="E59" s="42"/>
      <c r="F59" s="42"/>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26"/>
      <c r="AT59" s="17"/>
      <c r="AU59" s="26"/>
      <c r="AV59" s="121"/>
      <c r="AW59" s="17"/>
      <c r="AX59" s="26"/>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27"/>
      <c r="CJ59" s="164"/>
      <c r="CK59" s="172" t="str">
        <f t="shared" si="104"/>
        <v/>
      </c>
      <c r="CL59" s="168"/>
      <c r="CM59" s="169"/>
      <c r="CN59" s="169"/>
      <c r="CO59" s="169"/>
      <c r="CP59" s="188"/>
      <c r="CQ59" s="168"/>
      <c r="CR59" s="169"/>
      <c r="CS59" s="169"/>
      <c r="CT59" s="185"/>
      <c r="CU59" s="119"/>
      <c r="CV59" s="125" t="str">
        <f t="shared" si="105"/>
        <v/>
      </c>
      <c r="CW59" s="125" t="str">
        <f t="shared" si="106"/>
        <v/>
      </c>
      <c r="CX59" s="125" t="str">
        <f t="shared" si="107"/>
        <v/>
      </c>
      <c r="CY59" s="125" t="str">
        <f t="shared" si="108"/>
        <v/>
      </c>
      <c r="CZ59" s="125" t="str">
        <f t="shared" si="109"/>
        <v/>
      </c>
      <c r="DA59" s="125" t="str">
        <f t="shared" si="110"/>
        <v/>
      </c>
      <c r="DB59" s="125" t="str">
        <f t="shared" si="111"/>
        <v/>
      </c>
      <c r="DC59" s="125" t="str">
        <f t="shared" si="112"/>
        <v/>
      </c>
      <c r="DD59" s="125" t="str">
        <f t="shared" si="113"/>
        <v/>
      </c>
      <c r="DE59" s="125" t="str">
        <f t="shared" si="114"/>
        <v/>
      </c>
      <c r="DF59" s="125" t="str">
        <f t="shared" si="115"/>
        <v/>
      </c>
      <c r="DG59" s="125" t="str">
        <f t="shared" si="116"/>
        <v/>
      </c>
      <c r="DH59" s="125" t="str">
        <f t="shared" si="117"/>
        <v/>
      </c>
      <c r="DI59" s="125" t="str">
        <f t="shared" si="118"/>
        <v/>
      </c>
      <c r="DJ59" s="125" t="str">
        <f t="shared" si="119"/>
        <v/>
      </c>
      <c r="DK59" s="125" t="str">
        <f t="shared" si="120"/>
        <v/>
      </c>
      <c r="DL59" s="125" t="str">
        <f t="shared" si="121"/>
        <v/>
      </c>
      <c r="DM59" s="125" t="str">
        <f t="shared" si="122"/>
        <v/>
      </c>
      <c r="DN59" s="125" t="str">
        <f t="shared" si="123"/>
        <v/>
      </c>
      <c r="DO59" s="125" t="str">
        <f t="shared" si="124"/>
        <v/>
      </c>
      <c r="DP59" s="125" t="str">
        <f t="shared" si="125"/>
        <v/>
      </c>
      <c r="DQ59" s="125" t="str">
        <f t="shared" si="126"/>
        <v/>
      </c>
      <c r="DR59" s="125" t="str">
        <f t="shared" si="127"/>
        <v/>
      </c>
      <c r="DS59" s="125" t="str">
        <f t="shared" si="128"/>
        <v/>
      </c>
      <c r="DT59" s="125" t="str">
        <f t="shared" si="129"/>
        <v/>
      </c>
      <c r="DU59" s="125" t="str">
        <f t="shared" si="130"/>
        <v/>
      </c>
      <c r="DV59" s="125" t="str">
        <f t="shared" si="131"/>
        <v/>
      </c>
      <c r="DW59" s="125" t="str">
        <f t="shared" si="132"/>
        <v/>
      </c>
      <c r="DX59" s="125" t="str">
        <f t="shared" si="133"/>
        <v/>
      </c>
      <c r="DY59" s="125" t="str">
        <f t="shared" si="134"/>
        <v/>
      </c>
      <c r="DZ59" s="125" t="str">
        <f t="shared" si="135"/>
        <v/>
      </c>
      <c r="EA59" s="125" t="str">
        <f t="shared" si="136"/>
        <v/>
      </c>
      <c r="EB59" s="125" t="str">
        <f t="shared" si="137"/>
        <v/>
      </c>
      <c r="EC59" s="125" t="str">
        <f t="shared" si="138"/>
        <v/>
      </c>
      <c r="ED59" s="125" t="str">
        <f t="shared" si="139"/>
        <v/>
      </c>
      <c r="EE59" s="125" t="str">
        <f t="shared" si="140"/>
        <v/>
      </c>
      <c r="EF59" s="125" t="str">
        <f t="shared" si="141"/>
        <v/>
      </c>
      <c r="EG59" s="125" t="str">
        <f t="shared" si="142"/>
        <v/>
      </c>
      <c r="EH59" s="125" t="str">
        <f t="shared" si="143"/>
        <v/>
      </c>
      <c r="EI59" s="125" t="str">
        <f t="shared" si="144"/>
        <v/>
      </c>
      <c r="EJ59" s="125" t="str">
        <f t="shared" si="145"/>
        <v/>
      </c>
      <c r="EK59" s="125" t="str">
        <f t="shared" si="146"/>
        <v/>
      </c>
      <c r="EL59" s="125" t="str">
        <f t="shared" si="147"/>
        <v/>
      </c>
      <c r="EM59" s="125" t="str">
        <f t="shared" si="148"/>
        <v/>
      </c>
      <c r="EN59" s="125" t="str">
        <f t="shared" si="149"/>
        <v/>
      </c>
      <c r="EO59" s="125" t="str">
        <f t="shared" si="185"/>
        <v/>
      </c>
      <c r="EP59" s="125" t="str">
        <f t="shared" si="185"/>
        <v/>
      </c>
      <c r="EQ59" s="125" t="str">
        <f t="shared" si="185"/>
        <v/>
      </c>
      <c r="ER59" s="125" t="str">
        <f t="shared" si="150"/>
        <v/>
      </c>
      <c r="ES59" s="125" t="str">
        <f t="shared" si="151"/>
        <v/>
      </c>
      <c r="ET59" s="125" t="str">
        <f t="shared" si="152"/>
        <v/>
      </c>
      <c r="EU59" s="125" t="str">
        <f t="shared" si="153"/>
        <v/>
      </c>
      <c r="EV59" s="125" t="str">
        <f t="shared" si="154"/>
        <v/>
      </c>
      <c r="EW59" s="125" t="str">
        <f t="shared" si="155"/>
        <v/>
      </c>
      <c r="EX59" s="125" t="str">
        <f t="shared" si="186"/>
        <v/>
      </c>
      <c r="EY59" s="125" t="str">
        <f t="shared" si="186"/>
        <v/>
      </c>
      <c r="EZ59" s="125" t="str">
        <f t="shared" si="186"/>
        <v/>
      </c>
      <c r="FA59" s="125" t="str">
        <f t="shared" si="186"/>
        <v/>
      </c>
      <c r="FB59" s="125" t="str">
        <f t="shared" si="156"/>
        <v/>
      </c>
      <c r="FC59" s="125" t="str">
        <f t="shared" si="157"/>
        <v/>
      </c>
      <c r="FD59" s="125" t="str">
        <f t="shared" si="187"/>
        <v/>
      </c>
      <c r="FE59" s="125" t="str">
        <f t="shared" si="187"/>
        <v/>
      </c>
      <c r="FF59" s="125" t="str">
        <f t="shared" si="187"/>
        <v/>
      </c>
      <c r="FG59" s="125" t="str">
        <f t="shared" si="187"/>
        <v/>
      </c>
      <c r="FH59" s="125" t="str">
        <f t="shared" si="187"/>
        <v/>
      </c>
      <c r="FI59" s="125" t="str">
        <f t="shared" si="158"/>
        <v/>
      </c>
      <c r="FJ59" s="125" t="str">
        <f t="shared" si="159"/>
        <v/>
      </c>
      <c r="FK59" s="125" t="str">
        <f t="shared" si="160"/>
        <v/>
      </c>
      <c r="FL59" s="125" t="str">
        <f t="shared" si="161"/>
        <v/>
      </c>
      <c r="FM59" s="125" t="str">
        <f t="shared" si="162"/>
        <v/>
      </c>
      <c r="FN59" s="125" t="str">
        <f t="shared" si="163"/>
        <v/>
      </c>
      <c r="FO59" s="125" t="str">
        <f t="shared" si="188"/>
        <v/>
      </c>
      <c r="FP59" s="125" t="str">
        <f t="shared" si="188"/>
        <v/>
      </c>
      <c r="FQ59" s="125" t="str">
        <f t="shared" si="188"/>
        <v/>
      </c>
      <c r="FR59" s="125" t="str">
        <f t="shared" si="188"/>
        <v/>
      </c>
      <c r="FS59" s="125" t="str">
        <f t="shared" si="188"/>
        <v/>
      </c>
      <c r="FT59" s="125" t="str">
        <f t="shared" si="164"/>
        <v/>
      </c>
      <c r="FU59" s="125" t="str">
        <f t="shared" si="165"/>
        <v/>
      </c>
      <c r="FV59" s="125" t="str">
        <f t="shared" si="166"/>
        <v/>
      </c>
      <c r="FW59" s="125" t="str">
        <f t="shared" si="167"/>
        <v/>
      </c>
      <c r="FX59" s="125" t="str">
        <f t="shared" si="168"/>
        <v/>
      </c>
      <c r="FY59" s="125" t="str">
        <f t="shared" si="169"/>
        <v/>
      </c>
      <c r="FZ59" s="125" t="str">
        <f t="shared" si="170"/>
        <v/>
      </c>
      <c r="GA59" s="125" t="str">
        <f t="shared" si="171"/>
        <v/>
      </c>
      <c r="GB59" s="129" t="str">
        <f t="shared" si="172"/>
        <v/>
      </c>
      <c r="GC59" s="10"/>
      <c r="GD59" s="173" t="str">
        <f t="shared" si="173"/>
        <v/>
      </c>
      <c r="GE59" s="173" t="str">
        <f t="shared" si="174"/>
        <v/>
      </c>
      <c r="GF59" s="173" t="str">
        <f t="shared" si="93"/>
        <v/>
      </c>
      <c r="GG59" s="173" t="str">
        <f t="shared" si="175"/>
        <v/>
      </c>
      <c r="GH59" s="183" t="str">
        <f t="shared" si="176"/>
        <v/>
      </c>
      <c r="GI59" s="182" t="str">
        <f t="shared" si="177"/>
        <v/>
      </c>
      <c r="GJ59" s="173" t="str">
        <f t="shared" si="178"/>
        <v/>
      </c>
      <c r="GK59" s="173" t="str">
        <f t="shared" si="179"/>
        <v/>
      </c>
      <c r="GL59" s="173" t="str">
        <f t="shared" si="94"/>
        <v/>
      </c>
      <c r="GM59" s="10"/>
      <c r="GN59" s="10"/>
      <c r="GO59" s="10"/>
      <c r="GP59" s="10"/>
      <c r="GS59" s="12"/>
      <c r="GT59" s="12"/>
      <c r="GU59" s="12">
        <f t="shared" si="180"/>
        <v>0</v>
      </c>
      <c r="GV59" s="30" t="str">
        <f>IF(EJ59="ok",CHOOSE(AQ59,'Product Group Codes'!$B$4,'Product Group Codes'!$B$14,'Product Group Codes'!$B$24,'Product Group Codes'!$B$34,'Product Group Codes'!$B$39,'Product Group Codes'!$B$44,'Product Group Codes'!$B$47),"")</f>
        <v/>
      </c>
      <c r="GX59" s="156" t="b">
        <f t="shared" si="181"/>
        <v>1</v>
      </c>
      <c r="GY59" s="156" t="b">
        <f t="shared" si="182"/>
        <v>0</v>
      </c>
      <c r="GZ59" s="156" t="b">
        <f t="shared" si="183"/>
        <v>0</v>
      </c>
      <c r="HB59" s="156" t="b">
        <f t="shared" si="184"/>
        <v>0</v>
      </c>
      <c r="HD59" s="13" t="s">
        <v>3</v>
      </c>
    </row>
    <row r="60" spans="1:212" s="11" customFormat="1" ht="25.5">
      <c r="A60" s="28">
        <v>50</v>
      </c>
      <c r="B60" s="29" t="str">
        <f t="shared" si="103"/>
        <v/>
      </c>
      <c r="C60" s="143"/>
      <c r="D60" s="42"/>
      <c r="E60" s="42"/>
      <c r="F60" s="42"/>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26"/>
      <c r="AT60" s="17"/>
      <c r="AU60" s="26"/>
      <c r="AV60" s="121"/>
      <c r="AW60" s="17"/>
      <c r="AX60" s="26"/>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27"/>
      <c r="CJ60" s="164"/>
      <c r="CK60" s="172" t="str">
        <f t="shared" si="104"/>
        <v/>
      </c>
      <c r="CL60" s="168"/>
      <c r="CM60" s="169"/>
      <c r="CN60" s="169"/>
      <c r="CO60" s="169"/>
      <c r="CP60" s="188"/>
      <c r="CQ60" s="168"/>
      <c r="CR60" s="169"/>
      <c r="CS60" s="169"/>
      <c r="CT60" s="185"/>
      <c r="CU60" s="119"/>
      <c r="CV60" s="125" t="str">
        <f t="shared" si="105"/>
        <v/>
      </c>
      <c r="CW60" s="125" t="str">
        <f t="shared" si="106"/>
        <v/>
      </c>
      <c r="CX60" s="125" t="str">
        <f t="shared" si="107"/>
        <v/>
      </c>
      <c r="CY60" s="125" t="str">
        <f t="shared" si="108"/>
        <v/>
      </c>
      <c r="CZ60" s="125" t="str">
        <f t="shared" si="109"/>
        <v/>
      </c>
      <c r="DA60" s="125" t="str">
        <f t="shared" si="110"/>
        <v/>
      </c>
      <c r="DB60" s="125" t="str">
        <f t="shared" si="111"/>
        <v/>
      </c>
      <c r="DC60" s="125" t="str">
        <f t="shared" si="112"/>
        <v/>
      </c>
      <c r="DD60" s="125" t="str">
        <f t="shared" si="113"/>
        <v/>
      </c>
      <c r="DE60" s="125" t="str">
        <f t="shared" si="114"/>
        <v/>
      </c>
      <c r="DF60" s="125" t="str">
        <f t="shared" si="115"/>
        <v/>
      </c>
      <c r="DG60" s="125" t="str">
        <f t="shared" si="116"/>
        <v/>
      </c>
      <c r="DH60" s="125" t="str">
        <f t="shared" si="117"/>
        <v/>
      </c>
      <c r="DI60" s="125" t="str">
        <f t="shared" si="118"/>
        <v/>
      </c>
      <c r="DJ60" s="125" t="str">
        <f t="shared" si="119"/>
        <v/>
      </c>
      <c r="DK60" s="125" t="str">
        <f t="shared" si="120"/>
        <v/>
      </c>
      <c r="DL60" s="125" t="str">
        <f t="shared" si="121"/>
        <v/>
      </c>
      <c r="DM60" s="125" t="str">
        <f t="shared" si="122"/>
        <v/>
      </c>
      <c r="DN60" s="125" t="str">
        <f t="shared" si="123"/>
        <v/>
      </c>
      <c r="DO60" s="125" t="str">
        <f t="shared" si="124"/>
        <v/>
      </c>
      <c r="DP60" s="125" t="str">
        <f t="shared" si="125"/>
        <v/>
      </c>
      <c r="DQ60" s="125" t="str">
        <f t="shared" si="126"/>
        <v/>
      </c>
      <c r="DR60" s="125" t="str">
        <f t="shared" si="127"/>
        <v/>
      </c>
      <c r="DS60" s="125" t="str">
        <f t="shared" si="128"/>
        <v/>
      </c>
      <c r="DT60" s="125" t="str">
        <f t="shared" si="129"/>
        <v/>
      </c>
      <c r="DU60" s="125" t="str">
        <f t="shared" si="130"/>
        <v/>
      </c>
      <c r="DV60" s="125" t="str">
        <f t="shared" si="131"/>
        <v/>
      </c>
      <c r="DW60" s="125" t="str">
        <f t="shared" si="132"/>
        <v/>
      </c>
      <c r="DX60" s="125" t="str">
        <f t="shared" si="133"/>
        <v/>
      </c>
      <c r="DY60" s="125" t="str">
        <f t="shared" si="134"/>
        <v/>
      </c>
      <c r="DZ60" s="125" t="str">
        <f t="shared" si="135"/>
        <v/>
      </c>
      <c r="EA60" s="125" t="str">
        <f t="shared" si="136"/>
        <v/>
      </c>
      <c r="EB60" s="125" t="str">
        <f t="shared" si="137"/>
        <v/>
      </c>
      <c r="EC60" s="125" t="str">
        <f t="shared" si="138"/>
        <v/>
      </c>
      <c r="ED60" s="125" t="str">
        <f t="shared" si="139"/>
        <v/>
      </c>
      <c r="EE60" s="125" t="str">
        <f t="shared" si="140"/>
        <v/>
      </c>
      <c r="EF60" s="125" t="str">
        <f t="shared" si="141"/>
        <v/>
      </c>
      <c r="EG60" s="125" t="str">
        <f t="shared" si="142"/>
        <v/>
      </c>
      <c r="EH60" s="125" t="str">
        <f t="shared" si="143"/>
        <v/>
      </c>
      <c r="EI60" s="125" t="str">
        <f t="shared" si="144"/>
        <v/>
      </c>
      <c r="EJ60" s="125" t="str">
        <f t="shared" si="145"/>
        <v/>
      </c>
      <c r="EK60" s="125" t="str">
        <f t="shared" si="146"/>
        <v/>
      </c>
      <c r="EL60" s="125" t="str">
        <f t="shared" si="147"/>
        <v/>
      </c>
      <c r="EM60" s="125" t="str">
        <f t="shared" si="148"/>
        <v/>
      </c>
      <c r="EN60" s="125" t="str">
        <f t="shared" si="149"/>
        <v/>
      </c>
      <c r="EO60" s="125" t="str">
        <f t="shared" si="185"/>
        <v/>
      </c>
      <c r="EP60" s="125" t="str">
        <f t="shared" si="185"/>
        <v/>
      </c>
      <c r="EQ60" s="125" t="str">
        <f t="shared" si="185"/>
        <v/>
      </c>
      <c r="ER60" s="125" t="str">
        <f t="shared" si="150"/>
        <v/>
      </c>
      <c r="ES60" s="125" t="str">
        <f t="shared" si="151"/>
        <v/>
      </c>
      <c r="ET60" s="125" t="str">
        <f t="shared" si="152"/>
        <v/>
      </c>
      <c r="EU60" s="125" t="str">
        <f t="shared" si="153"/>
        <v/>
      </c>
      <c r="EV60" s="125" t="str">
        <f t="shared" si="154"/>
        <v/>
      </c>
      <c r="EW60" s="125" t="str">
        <f t="shared" si="155"/>
        <v/>
      </c>
      <c r="EX60" s="125" t="str">
        <f t="shared" si="186"/>
        <v/>
      </c>
      <c r="EY60" s="125" t="str">
        <f t="shared" si="186"/>
        <v/>
      </c>
      <c r="EZ60" s="125" t="str">
        <f t="shared" si="186"/>
        <v/>
      </c>
      <c r="FA60" s="125" t="str">
        <f t="shared" si="186"/>
        <v/>
      </c>
      <c r="FB60" s="125" t="str">
        <f t="shared" si="156"/>
        <v/>
      </c>
      <c r="FC60" s="125" t="str">
        <f t="shared" si="157"/>
        <v/>
      </c>
      <c r="FD60" s="125" t="str">
        <f t="shared" si="187"/>
        <v/>
      </c>
      <c r="FE60" s="125" t="str">
        <f t="shared" si="187"/>
        <v/>
      </c>
      <c r="FF60" s="125" t="str">
        <f t="shared" si="187"/>
        <v/>
      </c>
      <c r="FG60" s="125" t="str">
        <f t="shared" si="187"/>
        <v/>
      </c>
      <c r="FH60" s="125" t="str">
        <f t="shared" si="187"/>
        <v/>
      </c>
      <c r="FI60" s="125" t="str">
        <f t="shared" si="158"/>
        <v/>
      </c>
      <c r="FJ60" s="125" t="str">
        <f t="shared" si="159"/>
        <v/>
      </c>
      <c r="FK60" s="125" t="str">
        <f t="shared" si="160"/>
        <v/>
      </c>
      <c r="FL60" s="125" t="str">
        <f t="shared" si="161"/>
        <v/>
      </c>
      <c r="FM60" s="125" t="str">
        <f t="shared" si="162"/>
        <v/>
      </c>
      <c r="FN60" s="125" t="str">
        <f t="shared" si="163"/>
        <v/>
      </c>
      <c r="FO60" s="125" t="str">
        <f t="shared" si="188"/>
        <v/>
      </c>
      <c r="FP60" s="125" t="str">
        <f t="shared" si="188"/>
        <v/>
      </c>
      <c r="FQ60" s="125" t="str">
        <f t="shared" si="188"/>
        <v/>
      </c>
      <c r="FR60" s="125" t="str">
        <f t="shared" si="188"/>
        <v/>
      </c>
      <c r="FS60" s="125" t="str">
        <f t="shared" si="188"/>
        <v/>
      </c>
      <c r="FT60" s="125" t="str">
        <f t="shared" si="164"/>
        <v/>
      </c>
      <c r="FU60" s="125" t="str">
        <f t="shared" si="165"/>
        <v/>
      </c>
      <c r="FV60" s="125" t="str">
        <f t="shared" si="166"/>
        <v/>
      </c>
      <c r="FW60" s="125" t="str">
        <f t="shared" si="167"/>
        <v/>
      </c>
      <c r="FX60" s="125" t="str">
        <f t="shared" si="168"/>
        <v/>
      </c>
      <c r="FY60" s="125" t="str">
        <f t="shared" si="169"/>
        <v/>
      </c>
      <c r="FZ60" s="125" t="str">
        <f t="shared" si="170"/>
        <v/>
      </c>
      <c r="GA60" s="125" t="str">
        <f t="shared" si="171"/>
        <v/>
      </c>
      <c r="GB60" s="129" t="str">
        <f t="shared" si="172"/>
        <v/>
      </c>
      <c r="GC60" s="10"/>
      <c r="GD60" s="173" t="str">
        <f t="shared" si="173"/>
        <v/>
      </c>
      <c r="GE60" s="173" t="str">
        <f t="shared" si="174"/>
        <v/>
      </c>
      <c r="GF60" s="173" t="str">
        <f t="shared" si="93"/>
        <v/>
      </c>
      <c r="GG60" s="173" t="str">
        <f t="shared" si="175"/>
        <v/>
      </c>
      <c r="GH60" s="183" t="str">
        <f t="shared" si="176"/>
        <v/>
      </c>
      <c r="GI60" s="182" t="str">
        <f t="shared" si="177"/>
        <v/>
      </c>
      <c r="GJ60" s="173" t="str">
        <f t="shared" si="178"/>
        <v/>
      </c>
      <c r="GK60" s="173" t="str">
        <f t="shared" si="179"/>
        <v/>
      </c>
      <c r="GL60" s="173" t="str">
        <f t="shared" si="94"/>
        <v/>
      </c>
      <c r="GM60" s="10"/>
      <c r="GN60" s="10"/>
      <c r="GO60" s="10"/>
      <c r="GP60" s="10"/>
      <c r="GS60" s="12"/>
      <c r="GT60" s="12"/>
      <c r="GU60" s="12">
        <f t="shared" si="180"/>
        <v>0</v>
      </c>
      <c r="GV60" s="30" t="str">
        <f>IF(EJ60="ok",CHOOSE(AQ60,'Product Group Codes'!$B$4,'Product Group Codes'!$B$14,'Product Group Codes'!$B$24,'Product Group Codes'!$B$34,'Product Group Codes'!$B$39,'Product Group Codes'!$B$44,'Product Group Codes'!$B$47),"")</f>
        <v/>
      </c>
      <c r="GX60" s="156" t="b">
        <f t="shared" si="181"/>
        <v>1</v>
      </c>
      <c r="GY60" s="156" t="b">
        <f t="shared" si="182"/>
        <v>0</v>
      </c>
      <c r="GZ60" s="156" t="b">
        <f t="shared" si="183"/>
        <v>0</v>
      </c>
      <c r="HB60" s="156" t="b">
        <f t="shared" si="184"/>
        <v>0</v>
      </c>
      <c r="HD60" s="13" t="s">
        <v>3</v>
      </c>
    </row>
    <row r="61" spans="1:212" s="11" customFormat="1" ht="25.5">
      <c r="A61" s="28">
        <v>51</v>
      </c>
      <c r="B61" s="29" t="str">
        <f t="shared" si="103"/>
        <v/>
      </c>
      <c r="C61" s="143"/>
      <c r="D61" s="42"/>
      <c r="E61" s="42"/>
      <c r="F61" s="42"/>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6"/>
      <c r="AT61" s="17"/>
      <c r="AU61" s="26"/>
      <c r="AV61" s="121"/>
      <c r="AW61" s="17"/>
      <c r="AX61" s="26"/>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27"/>
      <c r="CJ61" s="164"/>
      <c r="CK61" s="172" t="str">
        <f t="shared" si="104"/>
        <v/>
      </c>
      <c r="CL61" s="168"/>
      <c r="CM61" s="169"/>
      <c r="CN61" s="169"/>
      <c r="CO61" s="169"/>
      <c r="CP61" s="188"/>
      <c r="CQ61" s="168"/>
      <c r="CR61" s="169"/>
      <c r="CS61" s="169"/>
      <c r="CT61" s="185"/>
      <c r="CU61" s="119"/>
      <c r="CV61" s="125" t="str">
        <f t="shared" si="105"/>
        <v/>
      </c>
      <c r="CW61" s="125" t="str">
        <f t="shared" si="106"/>
        <v/>
      </c>
      <c r="CX61" s="125" t="str">
        <f t="shared" si="107"/>
        <v/>
      </c>
      <c r="CY61" s="125" t="str">
        <f t="shared" si="108"/>
        <v/>
      </c>
      <c r="CZ61" s="125" t="str">
        <f t="shared" si="109"/>
        <v/>
      </c>
      <c r="DA61" s="125" t="str">
        <f t="shared" si="110"/>
        <v/>
      </c>
      <c r="DB61" s="125" t="str">
        <f t="shared" si="111"/>
        <v/>
      </c>
      <c r="DC61" s="125" t="str">
        <f t="shared" si="112"/>
        <v/>
      </c>
      <c r="DD61" s="125" t="str">
        <f t="shared" si="113"/>
        <v/>
      </c>
      <c r="DE61" s="125" t="str">
        <f t="shared" si="114"/>
        <v/>
      </c>
      <c r="DF61" s="125" t="str">
        <f t="shared" si="115"/>
        <v/>
      </c>
      <c r="DG61" s="125" t="str">
        <f t="shared" si="116"/>
        <v/>
      </c>
      <c r="DH61" s="125" t="str">
        <f t="shared" si="117"/>
        <v/>
      </c>
      <c r="DI61" s="125" t="str">
        <f t="shared" si="118"/>
        <v/>
      </c>
      <c r="DJ61" s="125" t="str">
        <f t="shared" si="119"/>
        <v/>
      </c>
      <c r="DK61" s="125" t="str">
        <f t="shared" si="120"/>
        <v/>
      </c>
      <c r="DL61" s="125" t="str">
        <f t="shared" si="121"/>
        <v/>
      </c>
      <c r="DM61" s="125" t="str">
        <f t="shared" si="122"/>
        <v/>
      </c>
      <c r="DN61" s="125" t="str">
        <f t="shared" si="123"/>
        <v/>
      </c>
      <c r="DO61" s="125" t="str">
        <f t="shared" si="124"/>
        <v/>
      </c>
      <c r="DP61" s="125" t="str">
        <f t="shared" si="125"/>
        <v/>
      </c>
      <c r="DQ61" s="125" t="str">
        <f t="shared" si="126"/>
        <v/>
      </c>
      <c r="DR61" s="125" t="str">
        <f t="shared" si="127"/>
        <v/>
      </c>
      <c r="DS61" s="125" t="str">
        <f t="shared" si="128"/>
        <v/>
      </c>
      <c r="DT61" s="125" t="str">
        <f t="shared" si="129"/>
        <v/>
      </c>
      <c r="DU61" s="125" t="str">
        <f t="shared" si="130"/>
        <v/>
      </c>
      <c r="DV61" s="125" t="str">
        <f t="shared" si="131"/>
        <v/>
      </c>
      <c r="DW61" s="125" t="str">
        <f t="shared" si="132"/>
        <v/>
      </c>
      <c r="DX61" s="125" t="str">
        <f t="shared" si="133"/>
        <v/>
      </c>
      <c r="DY61" s="125" t="str">
        <f t="shared" si="134"/>
        <v/>
      </c>
      <c r="DZ61" s="125" t="str">
        <f t="shared" si="135"/>
        <v/>
      </c>
      <c r="EA61" s="125" t="str">
        <f t="shared" si="136"/>
        <v/>
      </c>
      <c r="EB61" s="125" t="str">
        <f t="shared" si="137"/>
        <v/>
      </c>
      <c r="EC61" s="125" t="str">
        <f t="shared" si="138"/>
        <v/>
      </c>
      <c r="ED61" s="125" t="str">
        <f t="shared" si="139"/>
        <v/>
      </c>
      <c r="EE61" s="125" t="str">
        <f t="shared" si="140"/>
        <v/>
      </c>
      <c r="EF61" s="125" t="str">
        <f t="shared" si="141"/>
        <v/>
      </c>
      <c r="EG61" s="125" t="str">
        <f t="shared" si="142"/>
        <v/>
      </c>
      <c r="EH61" s="125" t="str">
        <f t="shared" si="143"/>
        <v/>
      </c>
      <c r="EI61" s="125" t="str">
        <f t="shared" si="144"/>
        <v/>
      </c>
      <c r="EJ61" s="125" t="str">
        <f t="shared" si="145"/>
        <v/>
      </c>
      <c r="EK61" s="125" t="str">
        <f t="shared" si="146"/>
        <v/>
      </c>
      <c r="EL61" s="125" t="str">
        <f t="shared" si="147"/>
        <v/>
      </c>
      <c r="EM61" s="125" t="str">
        <f t="shared" si="148"/>
        <v/>
      </c>
      <c r="EN61" s="125" t="str">
        <f t="shared" si="149"/>
        <v/>
      </c>
      <c r="EO61" s="125" t="str">
        <f t="shared" si="185"/>
        <v/>
      </c>
      <c r="EP61" s="125" t="str">
        <f t="shared" si="185"/>
        <v/>
      </c>
      <c r="EQ61" s="125" t="str">
        <f t="shared" si="185"/>
        <v/>
      </c>
      <c r="ER61" s="125" t="str">
        <f t="shared" si="150"/>
        <v/>
      </c>
      <c r="ES61" s="125" t="str">
        <f t="shared" si="151"/>
        <v/>
      </c>
      <c r="ET61" s="125" t="str">
        <f t="shared" si="152"/>
        <v/>
      </c>
      <c r="EU61" s="125" t="str">
        <f t="shared" si="153"/>
        <v/>
      </c>
      <c r="EV61" s="125" t="str">
        <f t="shared" si="154"/>
        <v/>
      </c>
      <c r="EW61" s="125" t="str">
        <f t="shared" si="155"/>
        <v/>
      </c>
      <c r="EX61" s="125" t="str">
        <f t="shared" si="186"/>
        <v/>
      </c>
      <c r="EY61" s="125" t="str">
        <f t="shared" si="186"/>
        <v/>
      </c>
      <c r="EZ61" s="125" t="str">
        <f t="shared" si="186"/>
        <v/>
      </c>
      <c r="FA61" s="125" t="str">
        <f t="shared" si="186"/>
        <v/>
      </c>
      <c r="FB61" s="125" t="str">
        <f t="shared" si="156"/>
        <v/>
      </c>
      <c r="FC61" s="125" t="str">
        <f t="shared" si="157"/>
        <v/>
      </c>
      <c r="FD61" s="125" t="str">
        <f t="shared" ref="FD61:FH70" si="189">IF(COUNTA($C61:$CI61)=0,"","ok")</f>
        <v/>
      </c>
      <c r="FE61" s="125" t="str">
        <f t="shared" si="189"/>
        <v/>
      </c>
      <c r="FF61" s="125" t="str">
        <f t="shared" si="189"/>
        <v/>
      </c>
      <c r="FG61" s="125" t="str">
        <f t="shared" si="189"/>
        <v/>
      </c>
      <c r="FH61" s="125" t="str">
        <f t="shared" si="189"/>
        <v/>
      </c>
      <c r="FI61" s="125" t="str">
        <f t="shared" si="158"/>
        <v/>
      </c>
      <c r="FJ61" s="125" t="str">
        <f t="shared" si="159"/>
        <v/>
      </c>
      <c r="FK61" s="125" t="str">
        <f t="shared" si="160"/>
        <v/>
      </c>
      <c r="FL61" s="125" t="str">
        <f t="shared" si="161"/>
        <v/>
      </c>
      <c r="FM61" s="125" t="str">
        <f t="shared" si="162"/>
        <v/>
      </c>
      <c r="FN61" s="125" t="str">
        <f t="shared" si="163"/>
        <v/>
      </c>
      <c r="FO61" s="125" t="str">
        <f t="shared" ref="FO61:FS70" si="190">IF(COUNTA($C61:$CI61)=0,"","ok")</f>
        <v/>
      </c>
      <c r="FP61" s="125" t="str">
        <f t="shared" si="190"/>
        <v/>
      </c>
      <c r="FQ61" s="125" t="str">
        <f t="shared" si="190"/>
        <v/>
      </c>
      <c r="FR61" s="125" t="str">
        <f t="shared" si="190"/>
        <v/>
      </c>
      <c r="FS61" s="125" t="str">
        <f t="shared" si="190"/>
        <v/>
      </c>
      <c r="FT61" s="125" t="str">
        <f t="shared" si="164"/>
        <v/>
      </c>
      <c r="FU61" s="125" t="str">
        <f t="shared" si="165"/>
        <v/>
      </c>
      <c r="FV61" s="125" t="str">
        <f t="shared" si="166"/>
        <v/>
      </c>
      <c r="FW61" s="125" t="str">
        <f t="shared" si="167"/>
        <v/>
      </c>
      <c r="FX61" s="125" t="str">
        <f t="shared" si="168"/>
        <v/>
      </c>
      <c r="FY61" s="125" t="str">
        <f t="shared" si="169"/>
        <v/>
      </c>
      <c r="FZ61" s="125" t="str">
        <f t="shared" si="170"/>
        <v/>
      </c>
      <c r="GA61" s="125" t="str">
        <f t="shared" si="171"/>
        <v/>
      </c>
      <c r="GB61" s="129" t="str">
        <f t="shared" si="172"/>
        <v/>
      </c>
      <c r="GC61" s="10"/>
      <c r="GD61" s="173" t="str">
        <f t="shared" si="173"/>
        <v/>
      </c>
      <c r="GE61" s="173" t="str">
        <f t="shared" si="174"/>
        <v/>
      </c>
      <c r="GF61" s="173" t="str">
        <f t="shared" si="93"/>
        <v/>
      </c>
      <c r="GG61" s="173" t="str">
        <f t="shared" si="175"/>
        <v/>
      </c>
      <c r="GH61" s="183" t="str">
        <f t="shared" si="176"/>
        <v/>
      </c>
      <c r="GI61" s="182" t="str">
        <f t="shared" si="177"/>
        <v/>
      </c>
      <c r="GJ61" s="173" t="str">
        <f t="shared" si="178"/>
        <v/>
      </c>
      <c r="GK61" s="173" t="str">
        <f t="shared" si="179"/>
        <v/>
      </c>
      <c r="GL61" s="173" t="str">
        <f t="shared" si="94"/>
        <v/>
      </c>
      <c r="GM61" s="10"/>
      <c r="GN61" s="10"/>
      <c r="GO61" s="10"/>
      <c r="GP61" s="10"/>
      <c r="GS61" s="12"/>
      <c r="GT61" s="12"/>
      <c r="GU61" s="12">
        <f t="shared" si="180"/>
        <v>0</v>
      </c>
      <c r="GV61" s="30" t="str">
        <f>IF(EJ61="ok",CHOOSE(AQ61,'Product Group Codes'!$B$4,'Product Group Codes'!$B$14,'Product Group Codes'!$B$24,'Product Group Codes'!$B$34,'Product Group Codes'!$B$39,'Product Group Codes'!$B$44,'Product Group Codes'!$B$47),"")</f>
        <v/>
      </c>
      <c r="GX61" s="156" t="b">
        <f t="shared" si="181"/>
        <v>1</v>
      </c>
      <c r="GY61" s="156" t="b">
        <f t="shared" si="182"/>
        <v>0</v>
      </c>
      <c r="GZ61" s="156" t="b">
        <f t="shared" si="183"/>
        <v>0</v>
      </c>
      <c r="HB61" s="156" t="b">
        <f t="shared" si="184"/>
        <v>0</v>
      </c>
      <c r="HD61" s="13" t="s">
        <v>3</v>
      </c>
    </row>
    <row r="62" spans="1:212" s="11" customFormat="1" ht="25.5">
      <c r="A62" s="28">
        <v>52</v>
      </c>
      <c r="B62" s="29" t="str">
        <f t="shared" si="103"/>
        <v/>
      </c>
      <c r="C62" s="143"/>
      <c r="D62" s="42"/>
      <c r="E62" s="42"/>
      <c r="F62" s="42"/>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6"/>
      <c r="AT62" s="17"/>
      <c r="AU62" s="26"/>
      <c r="AV62" s="121"/>
      <c r="AW62" s="17"/>
      <c r="AX62" s="26"/>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27"/>
      <c r="CJ62" s="164"/>
      <c r="CK62" s="172" t="str">
        <f t="shared" si="104"/>
        <v/>
      </c>
      <c r="CL62" s="168"/>
      <c r="CM62" s="169"/>
      <c r="CN62" s="169"/>
      <c r="CO62" s="169"/>
      <c r="CP62" s="188"/>
      <c r="CQ62" s="168"/>
      <c r="CR62" s="169"/>
      <c r="CS62" s="169"/>
      <c r="CT62" s="185"/>
      <c r="CU62" s="119"/>
      <c r="CV62" s="125" t="str">
        <f t="shared" si="105"/>
        <v/>
      </c>
      <c r="CW62" s="125" t="str">
        <f t="shared" si="106"/>
        <v/>
      </c>
      <c r="CX62" s="125" t="str">
        <f t="shared" si="107"/>
        <v/>
      </c>
      <c r="CY62" s="125" t="str">
        <f t="shared" si="108"/>
        <v/>
      </c>
      <c r="CZ62" s="125" t="str">
        <f t="shared" si="109"/>
        <v/>
      </c>
      <c r="DA62" s="125" t="str">
        <f t="shared" si="110"/>
        <v/>
      </c>
      <c r="DB62" s="125" t="str">
        <f t="shared" si="111"/>
        <v/>
      </c>
      <c r="DC62" s="125" t="str">
        <f t="shared" si="112"/>
        <v/>
      </c>
      <c r="DD62" s="125" t="str">
        <f t="shared" si="113"/>
        <v/>
      </c>
      <c r="DE62" s="125" t="str">
        <f t="shared" si="114"/>
        <v/>
      </c>
      <c r="DF62" s="125" t="str">
        <f t="shared" si="115"/>
        <v/>
      </c>
      <c r="DG62" s="125" t="str">
        <f t="shared" si="116"/>
        <v/>
      </c>
      <c r="DH62" s="125" t="str">
        <f t="shared" si="117"/>
        <v/>
      </c>
      <c r="DI62" s="125" t="str">
        <f t="shared" si="118"/>
        <v/>
      </c>
      <c r="DJ62" s="125" t="str">
        <f t="shared" si="119"/>
        <v/>
      </c>
      <c r="DK62" s="125" t="str">
        <f t="shared" si="120"/>
        <v/>
      </c>
      <c r="DL62" s="125" t="str">
        <f t="shared" si="121"/>
        <v/>
      </c>
      <c r="DM62" s="125" t="str">
        <f t="shared" si="122"/>
        <v/>
      </c>
      <c r="DN62" s="125" t="str">
        <f t="shared" si="123"/>
        <v/>
      </c>
      <c r="DO62" s="125" t="str">
        <f t="shared" si="124"/>
        <v/>
      </c>
      <c r="DP62" s="125" t="str">
        <f t="shared" si="125"/>
        <v/>
      </c>
      <c r="DQ62" s="125" t="str">
        <f t="shared" si="126"/>
        <v/>
      </c>
      <c r="DR62" s="125" t="str">
        <f t="shared" si="127"/>
        <v/>
      </c>
      <c r="DS62" s="125" t="str">
        <f t="shared" si="128"/>
        <v/>
      </c>
      <c r="DT62" s="125" t="str">
        <f t="shared" si="129"/>
        <v/>
      </c>
      <c r="DU62" s="125" t="str">
        <f t="shared" si="130"/>
        <v/>
      </c>
      <c r="DV62" s="125" t="str">
        <f t="shared" si="131"/>
        <v/>
      </c>
      <c r="DW62" s="125" t="str">
        <f t="shared" si="132"/>
        <v/>
      </c>
      <c r="DX62" s="125" t="str">
        <f t="shared" si="133"/>
        <v/>
      </c>
      <c r="DY62" s="125" t="str">
        <f t="shared" si="134"/>
        <v/>
      </c>
      <c r="DZ62" s="125" t="str">
        <f t="shared" si="135"/>
        <v/>
      </c>
      <c r="EA62" s="125" t="str">
        <f t="shared" si="136"/>
        <v/>
      </c>
      <c r="EB62" s="125" t="str">
        <f t="shared" si="137"/>
        <v/>
      </c>
      <c r="EC62" s="125" t="str">
        <f t="shared" si="138"/>
        <v/>
      </c>
      <c r="ED62" s="125" t="str">
        <f t="shared" si="139"/>
        <v/>
      </c>
      <c r="EE62" s="125" t="str">
        <f t="shared" si="140"/>
        <v/>
      </c>
      <c r="EF62" s="125" t="str">
        <f t="shared" si="141"/>
        <v/>
      </c>
      <c r="EG62" s="125" t="str">
        <f t="shared" si="142"/>
        <v/>
      </c>
      <c r="EH62" s="125" t="str">
        <f t="shared" si="143"/>
        <v/>
      </c>
      <c r="EI62" s="125" t="str">
        <f t="shared" si="144"/>
        <v/>
      </c>
      <c r="EJ62" s="125" t="str">
        <f t="shared" si="145"/>
        <v/>
      </c>
      <c r="EK62" s="125" t="str">
        <f t="shared" si="146"/>
        <v/>
      </c>
      <c r="EL62" s="125" t="str">
        <f t="shared" si="147"/>
        <v/>
      </c>
      <c r="EM62" s="125" t="str">
        <f t="shared" si="148"/>
        <v/>
      </c>
      <c r="EN62" s="125" t="str">
        <f t="shared" si="149"/>
        <v/>
      </c>
      <c r="EO62" s="125" t="str">
        <f t="shared" si="185"/>
        <v/>
      </c>
      <c r="EP62" s="125" t="str">
        <f t="shared" si="185"/>
        <v/>
      </c>
      <c r="EQ62" s="125" t="str">
        <f t="shared" si="185"/>
        <v/>
      </c>
      <c r="ER62" s="125" t="str">
        <f t="shared" si="150"/>
        <v/>
      </c>
      <c r="ES62" s="125" t="str">
        <f t="shared" si="151"/>
        <v/>
      </c>
      <c r="ET62" s="125" t="str">
        <f t="shared" si="152"/>
        <v/>
      </c>
      <c r="EU62" s="125" t="str">
        <f t="shared" si="153"/>
        <v/>
      </c>
      <c r="EV62" s="125" t="str">
        <f t="shared" si="154"/>
        <v/>
      </c>
      <c r="EW62" s="125" t="str">
        <f t="shared" si="155"/>
        <v/>
      </c>
      <c r="EX62" s="125" t="str">
        <f t="shared" si="186"/>
        <v/>
      </c>
      <c r="EY62" s="125" t="str">
        <f t="shared" si="186"/>
        <v/>
      </c>
      <c r="EZ62" s="125" t="str">
        <f t="shared" si="186"/>
        <v/>
      </c>
      <c r="FA62" s="125" t="str">
        <f t="shared" si="186"/>
        <v/>
      </c>
      <c r="FB62" s="125" t="str">
        <f t="shared" si="156"/>
        <v/>
      </c>
      <c r="FC62" s="125" t="str">
        <f t="shared" si="157"/>
        <v/>
      </c>
      <c r="FD62" s="125" t="str">
        <f t="shared" si="189"/>
        <v/>
      </c>
      <c r="FE62" s="125" t="str">
        <f t="shared" si="189"/>
        <v/>
      </c>
      <c r="FF62" s="125" t="str">
        <f t="shared" si="189"/>
        <v/>
      </c>
      <c r="FG62" s="125" t="str">
        <f t="shared" si="189"/>
        <v/>
      </c>
      <c r="FH62" s="125" t="str">
        <f t="shared" si="189"/>
        <v/>
      </c>
      <c r="FI62" s="125" t="str">
        <f t="shared" si="158"/>
        <v/>
      </c>
      <c r="FJ62" s="125" t="str">
        <f t="shared" si="159"/>
        <v/>
      </c>
      <c r="FK62" s="125" t="str">
        <f t="shared" si="160"/>
        <v/>
      </c>
      <c r="FL62" s="125" t="str">
        <f t="shared" si="161"/>
        <v/>
      </c>
      <c r="FM62" s="125" t="str">
        <f t="shared" si="162"/>
        <v/>
      </c>
      <c r="FN62" s="125" t="str">
        <f t="shared" si="163"/>
        <v/>
      </c>
      <c r="FO62" s="125" t="str">
        <f t="shared" si="190"/>
        <v/>
      </c>
      <c r="FP62" s="125" t="str">
        <f t="shared" si="190"/>
        <v/>
      </c>
      <c r="FQ62" s="125" t="str">
        <f t="shared" si="190"/>
        <v/>
      </c>
      <c r="FR62" s="125" t="str">
        <f t="shared" si="190"/>
        <v/>
      </c>
      <c r="FS62" s="125" t="str">
        <f t="shared" si="190"/>
        <v/>
      </c>
      <c r="FT62" s="125" t="str">
        <f t="shared" si="164"/>
        <v/>
      </c>
      <c r="FU62" s="125" t="str">
        <f t="shared" si="165"/>
        <v/>
      </c>
      <c r="FV62" s="125" t="str">
        <f t="shared" si="166"/>
        <v/>
      </c>
      <c r="FW62" s="125" t="str">
        <f t="shared" si="167"/>
        <v/>
      </c>
      <c r="FX62" s="125" t="str">
        <f t="shared" si="168"/>
        <v/>
      </c>
      <c r="FY62" s="125" t="str">
        <f t="shared" si="169"/>
        <v/>
      </c>
      <c r="FZ62" s="125" t="str">
        <f t="shared" si="170"/>
        <v/>
      </c>
      <c r="GA62" s="125" t="str">
        <f t="shared" si="171"/>
        <v/>
      </c>
      <c r="GB62" s="129" t="str">
        <f t="shared" si="172"/>
        <v/>
      </c>
      <c r="GC62" s="10"/>
      <c r="GD62" s="173" t="str">
        <f t="shared" si="173"/>
        <v/>
      </c>
      <c r="GE62" s="173" t="str">
        <f t="shared" si="174"/>
        <v/>
      </c>
      <c r="GF62" s="173" t="str">
        <f t="shared" si="93"/>
        <v/>
      </c>
      <c r="GG62" s="173" t="str">
        <f t="shared" si="175"/>
        <v/>
      </c>
      <c r="GH62" s="183" t="str">
        <f t="shared" si="176"/>
        <v/>
      </c>
      <c r="GI62" s="182" t="str">
        <f t="shared" si="177"/>
        <v/>
      </c>
      <c r="GJ62" s="173" t="str">
        <f t="shared" si="178"/>
        <v/>
      </c>
      <c r="GK62" s="173" t="str">
        <f t="shared" si="179"/>
        <v/>
      </c>
      <c r="GL62" s="173" t="str">
        <f t="shared" si="94"/>
        <v/>
      </c>
      <c r="GM62" s="10"/>
      <c r="GN62" s="10"/>
      <c r="GO62" s="10"/>
      <c r="GP62" s="10"/>
      <c r="GS62" s="12"/>
      <c r="GT62" s="12"/>
      <c r="GU62" s="12">
        <f t="shared" si="180"/>
        <v>0</v>
      </c>
      <c r="GV62" s="30" t="str">
        <f>IF(EJ62="ok",CHOOSE(AQ62,'Product Group Codes'!$B$4,'Product Group Codes'!$B$14,'Product Group Codes'!$B$24,'Product Group Codes'!$B$34,'Product Group Codes'!$B$39,'Product Group Codes'!$B$44,'Product Group Codes'!$B$47),"")</f>
        <v/>
      </c>
      <c r="GX62" s="156" t="b">
        <f t="shared" si="181"/>
        <v>1</v>
      </c>
      <c r="GY62" s="156" t="b">
        <f t="shared" si="182"/>
        <v>0</v>
      </c>
      <c r="GZ62" s="156" t="b">
        <f t="shared" si="183"/>
        <v>0</v>
      </c>
      <c r="HB62" s="156" t="b">
        <f t="shared" si="184"/>
        <v>0</v>
      </c>
      <c r="HD62" s="13" t="s">
        <v>3</v>
      </c>
    </row>
    <row r="63" spans="1:212" s="11" customFormat="1" ht="25.5">
      <c r="A63" s="28">
        <v>53</v>
      </c>
      <c r="B63" s="29" t="str">
        <f t="shared" si="103"/>
        <v/>
      </c>
      <c r="C63" s="143"/>
      <c r="D63" s="42"/>
      <c r="E63" s="42"/>
      <c r="F63" s="42"/>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26"/>
      <c r="AT63" s="17"/>
      <c r="AU63" s="26"/>
      <c r="AV63" s="121"/>
      <c r="AW63" s="17"/>
      <c r="AX63" s="26"/>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27"/>
      <c r="CJ63" s="164"/>
      <c r="CK63" s="172" t="str">
        <f t="shared" si="104"/>
        <v/>
      </c>
      <c r="CL63" s="168"/>
      <c r="CM63" s="169"/>
      <c r="CN63" s="169"/>
      <c r="CO63" s="169"/>
      <c r="CP63" s="188"/>
      <c r="CQ63" s="168"/>
      <c r="CR63" s="169"/>
      <c r="CS63" s="169"/>
      <c r="CT63" s="185"/>
      <c r="CU63" s="119"/>
      <c r="CV63" s="125" t="str">
        <f t="shared" si="105"/>
        <v/>
      </c>
      <c r="CW63" s="125" t="str">
        <f t="shared" si="106"/>
        <v/>
      </c>
      <c r="CX63" s="125" t="str">
        <f t="shared" si="107"/>
        <v/>
      </c>
      <c r="CY63" s="125" t="str">
        <f t="shared" si="108"/>
        <v/>
      </c>
      <c r="CZ63" s="125" t="str">
        <f t="shared" si="109"/>
        <v/>
      </c>
      <c r="DA63" s="125" t="str">
        <f t="shared" si="110"/>
        <v/>
      </c>
      <c r="DB63" s="125" t="str">
        <f t="shared" si="111"/>
        <v/>
      </c>
      <c r="DC63" s="125" t="str">
        <f t="shared" si="112"/>
        <v/>
      </c>
      <c r="DD63" s="125" t="str">
        <f t="shared" si="113"/>
        <v/>
      </c>
      <c r="DE63" s="125" t="str">
        <f t="shared" si="114"/>
        <v/>
      </c>
      <c r="DF63" s="125" t="str">
        <f t="shared" si="115"/>
        <v/>
      </c>
      <c r="DG63" s="125" t="str">
        <f t="shared" si="116"/>
        <v/>
      </c>
      <c r="DH63" s="125" t="str">
        <f t="shared" si="117"/>
        <v/>
      </c>
      <c r="DI63" s="125" t="str">
        <f t="shared" si="118"/>
        <v/>
      </c>
      <c r="DJ63" s="125" t="str">
        <f t="shared" si="119"/>
        <v/>
      </c>
      <c r="DK63" s="125" t="str">
        <f t="shared" si="120"/>
        <v/>
      </c>
      <c r="DL63" s="125" t="str">
        <f t="shared" si="121"/>
        <v/>
      </c>
      <c r="DM63" s="125" t="str">
        <f t="shared" si="122"/>
        <v/>
      </c>
      <c r="DN63" s="125" t="str">
        <f t="shared" si="123"/>
        <v/>
      </c>
      <c r="DO63" s="125" t="str">
        <f t="shared" si="124"/>
        <v/>
      </c>
      <c r="DP63" s="125" t="str">
        <f t="shared" si="125"/>
        <v/>
      </c>
      <c r="DQ63" s="125" t="str">
        <f t="shared" si="126"/>
        <v/>
      </c>
      <c r="DR63" s="125" t="str">
        <f t="shared" si="127"/>
        <v/>
      </c>
      <c r="DS63" s="125" t="str">
        <f t="shared" si="128"/>
        <v/>
      </c>
      <c r="DT63" s="125" t="str">
        <f t="shared" si="129"/>
        <v/>
      </c>
      <c r="DU63" s="125" t="str">
        <f t="shared" si="130"/>
        <v/>
      </c>
      <c r="DV63" s="125" t="str">
        <f t="shared" si="131"/>
        <v/>
      </c>
      <c r="DW63" s="125" t="str">
        <f t="shared" si="132"/>
        <v/>
      </c>
      <c r="DX63" s="125" t="str">
        <f t="shared" si="133"/>
        <v/>
      </c>
      <c r="DY63" s="125" t="str">
        <f t="shared" si="134"/>
        <v/>
      </c>
      <c r="DZ63" s="125" t="str">
        <f t="shared" si="135"/>
        <v/>
      </c>
      <c r="EA63" s="125" t="str">
        <f t="shared" si="136"/>
        <v/>
      </c>
      <c r="EB63" s="125" t="str">
        <f t="shared" si="137"/>
        <v/>
      </c>
      <c r="EC63" s="125" t="str">
        <f t="shared" si="138"/>
        <v/>
      </c>
      <c r="ED63" s="125" t="str">
        <f t="shared" si="139"/>
        <v/>
      </c>
      <c r="EE63" s="125" t="str">
        <f t="shared" si="140"/>
        <v/>
      </c>
      <c r="EF63" s="125" t="str">
        <f t="shared" si="141"/>
        <v/>
      </c>
      <c r="EG63" s="125" t="str">
        <f t="shared" si="142"/>
        <v/>
      </c>
      <c r="EH63" s="125" t="str">
        <f t="shared" si="143"/>
        <v/>
      </c>
      <c r="EI63" s="125" t="str">
        <f t="shared" si="144"/>
        <v/>
      </c>
      <c r="EJ63" s="125" t="str">
        <f t="shared" si="145"/>
        <v/>
      </c>
      <c r="EK63" s="125" t="str">
        <f t="shared" si="146"/>
        <v/>
      </c>
      <c r="EL63" s="125" t="str">
        <f t="shared" si="147"/>
        <v/>
      </c>
      <c r="EM63" s="125" t="str">
        <f t="shared" si="148"/>
        <v/>
      </c>
      <c r="EN63" s="125" t="str">
        <f t="shared" si="149"/>
        <v/>
      </c>
      <c r="EO63" s="125" t="str">
        <f t="shared" si="185"/>
        <v/>
      </c>
      <c r="EP63" s="125" t="str">
        <f t="shared" si="185"/>
        <v/>
      </c>
      <c r="EQ63" s="125" t="str">
        <f t="shared" si="185"/>
        <v/>
      </c>
      <c r="ER63" s="125" t="str">
        <f t="shared" si="150"/>
        <v/>
      </c>
      <c r="ES63" s="125" t="str">
        <f t="shared" si="151"/>
        <v/>
      </c>
      <c r="ET63" s="125" t="str">
        <f t="shared" si="152"/>
        <v/>
      </c>
      <c r="EU63" s="125" t="str">
        <f t="shared" si="153"/>
        <v/>
      </c>
      <c r="EV63" s="125" t="str">
        <f t="shared" si="154"/>
        <v/>
      </c>
      <c r="EW63" s="125" t="str">
        <f t="shared" si="155"/>
        <v/>
      </c>
      <c r="EX63" s="125" t="str">
        <f t="shared" si="186"/>
        <v/>
      </c>
      <c r="EY63" s="125" t="str">
        <f t="shared" si="186"/>
        <v/>
      </c>
      <c r="EZ63" s="125" t="str">
        <f t="shared" si="186"/>
        <v/>
      </c>
      <c r="FA63" s="125" t="str">
        <f t="shared" si="186"/>
        <v/>
      </c>
      <c r="FB63" s="125" t="str">
        <f t="shared" si="156"/>
        <v/>
      </c>
      <c r="FC63" s="125" t="str">
        <f t="shared" si="157"/>
        <v/>
      </c>
      <c r="FD63" s="125" t="str">
        <f t="shared" si="189"/>
        <v/>
      </c>
      <c r="FE63" s="125" t="str">
        <f t="shared" si="189"/>
        <v/>
      </c>
      <c r="FF63" s="125" t="str">
        <f t="shared" si="189"/>
        <v/>
      </c>
      <c r="FG63" s="125" t="str">
        <f t="shared" si="189"/>
        <v/>
      </c>
      <c r="FH63" s="125" t="str">
        <f t="shared" si="189"/>
        <v/>
      </c>
      <c r="FI63" s="125" t="str">
        <f t="shared" si="158"/>
        <v/>
      </c>
      <c r="FJ63" s="125" t="str">
        <f t="shared" si="159"/>
        <v/>
      </c>
      <c r="FK63" s="125" t="str">
        <f t="shared" si="160"/>
        <v/>
      </c>
      <c r="FL63" s="125" t="str">
        <f t="shared" si="161"/>
        <v/>
      </c>
      <c r="FM63" s="125" t="str">
        <f t="shared" si="162"/>
        <v/>
      </c>
      <c r="FN63" s="125" t="str">
        <f t="shared" si="163"/>
        <v/>
      </c>
      <c r="FO63" s="125" t="str">
        <f t="shared" si="190"/>
        <v/>
      </c>
      <c r="FP63" s="125" t="str">
        <f t="shared" si="190"/>
        <v/>
      </c>
      <c r="FQ63" s="125" t="str">
        <f t="shared" si="190"/>
        <v/>
      </c>
      <c r="FR63" s="125" t="str">
        <f t="shared" si="190"/>
        <v/>
      </c>
      <c r="FS63" s="125" t="str">
        <f t="shared" si="190"/>
        <v/>
      </c>
      <c r="FT63" s="125" t="str">
        <f t="shared" si="164"/>
        <v/>
      </c>
      <c r="FU63" s="125" t="str">
        <f t="shared" si="165"/>
        <v/>
      </c>
      <c r="FV63" s="125" t="str">
        <f t="shared" si="166"/>
        <v/>
      </c>
      <c r="FW63" s="125" t="str">
        <f t="shared" si="167"/>
        <v/>
      </c>
      <c r="FX63" s="125" t="str">
        <f t="shared" si="168"/>
        <v/>
      </c>
      <c r="FY63" s="125" t="str">
        <f t="shared" si="169"/>
        <v/>
      </c>
      <c r="FZ63" s="125" t="str">
        <f t="shared" si="170"/>
        <v/>
      </c>
      <c r="GA63" s="125" t="str">
        <f t="shared" si="171"/>
        <v/>
      </c>
      <c r="GB63" s="129" t="str">
        <f t="shared" si="172"/>
        <v/>
      </c>
      <c r="GC63" s="10"/>
      <c r="GD63" s="173" t="str">
        <f t="shared" si="173"/>
        <v/>
      </c>
      <c r="GE63" s="173" t="str">
        <f t="shared" si="174"/>
        <v/>
      </c>
      <c r="GF63" s="173" t="str">
        <f t="shared" si="93"/>
        <v/>
      </c>
      <c r="GG63" s="173" t="str">
        <f t="shared" si="175"/>
        <v/>
      </c>
      <c r="GH63" s="183" t="str">
        <f t="shared" si="176"/>
        <v/>
      </c>
      <c r="GI63" s="182" t="str">
        <f t="shared" si="177"/>
        <v/>
      </c>
      <c r="GJ63" s="173" t="str">
        <f t="shared" si="178"/>
        <v/>
      </c>
      <c r="GK63" s="173" t="str">
        <f t="shared" si="179"/>
        <v/>
      </c>
      <c r="GL63" s="173" t="str">
        <f t="shared" si="94"/>
        <v/>
      </c>
      <c r="GM63" s="10"/>
      <c r="GN63" s="10"/>
      <c r="GO63" s="10"/>
      <c r="GP63" s="10"/>
      <c r="GS63" s="12"/>
      <c r="GT63" s="12"/>
      <c r="GU63" s="12">
        <f t="shared" si="180"/>
        <v>0</v>
      </c>
      <c r="GV63" s="30" t="str">
        <f>IF(EJ63="ok",CHOOSE(AQ63,'Product Group Codes'!$B$4,'Product Group Codes'!$B$14,'Product Group Codes'!$B$24,'Product Group Codes'!$B$34,'Product Group Codes'!$B$39,'Product Group Codes'!$B$44,'Product Group Codes'!$B$47),"")</f>
        <v/>
      </c>
      <c r="GX63" s="156" t="b">
        <f t="shared" si="181"/>
        <v>1</v>
      </c>
      <c r="GY63" s="156" t="b">
        <f t="shared" si="182"/>
        <v>0</v>
      </c>
      <c r="GZ63" s="156" t="b">
        <f t="shared" si="183"/>
        <v>0</v>
      </c>
      <c r="HB63" s="156" t="b">
        <f t="shared" si="184"/>
        <v>0</v>
      </c>
      <c r="HD63" s="13" t="s">
        <v>3</v>
      </c>
    </row>
    <row r="64" spans="1:212" s="11" customFormat="1" ht="25.5">
      <c r="A64" s="28">
        <v>54</v>
      </c>
      <c r="B64" s="29" t="str">
        <f t="shared" si="103"/>
        <v/>
      </c>
      <c r="C64" s="143"/>
      <c r="D64" s="42"/>
      <c r="E64" s="42"/>
      <c r="F64" s="42"/>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26"/>
      <c r="AT64" s="17"/>
      <c r="AU64" s="26"/>
      <c r="AV64" s="121"/>
      <c r="AW64" s="17"/>
      <c r="AX64" s="26"/>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27"/>
      <c r="CJ64" s="164"/>
      <c r="CK64" s="172" t="str">
        <f t="shared" si="104"/>
        <v/>
      </c>
      <c r="CL64" s="168"/>
      <c r="CM64" s="169"/>
      <c r="CN64" s="169"/>
      <c r="CO64" s="169"/>
      <c r="CP64" s="188"/>
      <c r="CQ64" s="168"/>
      <c r="CR64" s="169"/>
      <c r="CS64" s="169"/>
      <c r="CT64" s="185"/>
      <c r="CU64" s="119"/>
      <c r="CV64" s="125" t="str">
        <f t="shared" si="105"/>
        <v/>
      </c>
      <c r="CW64" s="125" t="str">
        <f t="shared" si="106"/>
        <v/>
      </c>
      <c r="CX64" s="125" t="str">
        <f t="shared" si="107"/>
        <v/>
      </c>
      <c r="CY64" s="125" t="str">
        <f t="shared" si="108"/>
        <v/>
      </c>
      <c r="CZ64" s="125" t="str">
        <f t="shared" si="109"/>
        <v/>
      </c>
      <c r="DA64" s="125" t="str">
        <f t="shared" si="110"/>
        <v/>
      </c>
      <c r="DB64" s="125" t="str">
        <f t="shared" si="111"/>
        <v/>
      </c>
      <c r="DC64" s="125" t="str">
        <f t="shared" si="112"/>
        <v/>
      </c>
      <c r="DD64" s="125" t="str">
        <f t="shared" si="113"/>
        <v/>
      </c>
      <c r="DE64" s="125" t="str">
        <f t="shared" si="114"/>
        <v/>
      </c>
      <c r="DF64" s="125" t="str">
        <f t="shared" si="115"/>
        <v/>
      </c>
      <c r="DG64" s="125" t="str">
        <f t="shared" si="116"/>
        <v/>
      </c>
      <c r="DH64" s="125" t="str">
        <f t="shared" si="117"/>
        <v/>
      </c>
      <c r="DI64" s="125" t="str">
        <f t="shared" si="118"/>
        <v/>
      </c>
      <c r="DJ64" s="125" t="str">
        <f t="shared" si="119"/>
        <v/>
      </c>
      <c r="DK64" s="125" t="str">
        <f t="shared" si="120"/>
        <v/>
      </c>
      <c r="DL64" s="125" t="str">
        <f t="shared" si="121"/>
        <v/>
      </c>
      <c r="DM64" s="125" t="str">
        <f t="shared" si="122"/>
        <v/>
      </c>
      <c r="DN64" s="125" t="str">
        <f t="shared" si="123"/>
        <v/>
      </c>
      <c r="DO64" s="125" t="str">
        <f t="shared" si="124"/>
        <v/>
      </c>
      <c r="DP64" s="125" t="str">
        <f t="shared" si="125"/>
        <v/>
      </c>
      <c r="DQ64" s="125" t="str">
        <f t="shared" si="126"/>
        <v/>
      </c>
      <c r="DR64" s="125" t="str">
        <f t="shared" si="127"/>
        <v/>
      </c>
      <c r="DS64" s="125" t="str">
        <f t="shared" si="128"/>
        <v/>
      </c>
      <c r="DT64" s="125" t="str">
        <f t="shared" si="129"/>
        <v/>
      </c>
      <c r="DU64" s="125" t="str">
        <f t="shared" si="130"/>
        <v/>
      </c>
      <c r="DV64" s="125" t="str">
        <f t="shared" si="131"/>
        <v/>
      </c>
      <c r="DW64" s="125" t="str">
        <f t="shared" si="132"/>
        <v/>
      </c>
      <c r="DX64" s="125" t="str">
        <f t="shared" si="133"/>
        <v/>
      </c>
      <c r="DY64" s="125" t="str">
        <f t="shared" si="134"/>
        <v/>
      </c>
      <c r="DZ64" s="125" t="str">
        <f t="shared" si="135"/>
        <v/>
      </c>
      <c r="EA64" s="125" t="str">
        <f t="shared" si="136"/>
        <v/>
      </c>
      <c r="EB64" s="125" t="str">
        <f t="shared" si="137"/>
        <v/>
      </c>
      <c r="EC64" s="125" t="str">
        <f t="shared" si="138"/>
        <v/>
      </c>
      <c r="ED64" s="125" t="str">
        <f t="shared" si="139"/>
        <v/>
      </c>
      <c r="EE64" s="125" t="str">
        <f t="shared" si="140"/>
        <v/>
      </c>
      <c r="EF64" s="125" t="str">
        <f t="shared" si="141"/>
        <v/>
      </c>
      <c r="EG64" s="125" t="str">
        <f t="shared" si="142"/>
        <v/>
      </c>
      <c r="EH64" s="125" t="str">
        <f t="shared" si="143"/>
        <v/>
      </c>
      <c r="EI64" s="125" t="str">
        <f t="shared" si="144"/>
        <v/>
      </c>
      <c r="EJ64" s="125" t="str">
        <f t="shared" si="145"/>
        <v/>
      </c>
      <c r="EK64" s="125" t="str">
        <f t="shared" si="146"/>
        <v/>
      </c>
      <c r="EL64" s="125" t="str">
        <f t="shared" si="147"/>
        <v/>
      </c>
      <c r="EM64" s="125" t="str">
        <f t="shared" si="148"/>
        <v/>
      </c>
      <c r="EN64" s="125" t="str">
        <f t="shared" si="149"/>
        <v/>
      </c>
      <c r="EO64" s="125" t="str">
        <f t="shared" si="185"/>
        <v/>
      </c>
      <c r="EP64" s="125" t="str">
        <f t="shared" si="185"/>
        <v/>
      </c>
      <c r="EQ64" s="125" t="str">
        <f t="shared" si="185"/>
        <v/>
      </c>
      <c r="ER64" s="125" t="str">
        <f t="shared" si="150"/>
        <v/>
      </c>
      <c r="ES64" s="125" t="str">
        <f t="shared" si="151"/>
        <v/>
      </c>
      <c r="ET64" s="125" t="str">
        <f t="shared" si="152"/>
        <v/>
      </c>
      <c r="EU64" s="125" t="str">
        <f t="shared" si="153"/>
        <v/>
      </c>
      <c r="EV64" s="125" t="str">
        <f t="shared" si="154"/>
        <v/>
      </c>
      <c r="EW64" s="125" t="str">
        <f t="shared" si="155"/>
        <v/>
      </c>
      <c r="EX64" s="125" t="str">
        <f t="shared" si="186"/>
        <v/>
      </c>
      <c r="EY64" s="125" t="str">
        <f t="shared" si="186"/>
        <v/>
      </c>
      <c r="EZ64" s="125" t="str">
        <f t="shared" si="186"/>
        <v/>
      </c>
      <c r="FA64" s="125" t="str">
        <f t="shared" si="186"/>
        <v/>
      </c>
      <c r="FB64" s="125" t="str">
        <f t="shared" si="156"/>
        <v/>
      </c>
      <c r="FC64" s="125" t="str">
        <f t="shared" si="157"/>
        <v/>
      </c>
      <c r="FD64" s="125" t="str">
        <f t="shared" si="189"/>
        <v/>
      </c>
      <c r="FE64" s="125" t="str">
        <f t="shared" si="189"/>
        <v/>
      </c>
      <c r="FF64" s="125" t="str">
        <f t="shared" si="189"/>
        <v/>
      </c>
      <c r="FG64" s="125" t="str">
        <f t="shared" si="189"/>
        <v/>
      </c>
      <c r="FH64" s="125" t="str">
        <f t="shared" si="189"/>
        <v/>
      </c>
      <c r="FI64" s="125" t="str">
        <f t="shared" si="158"/>
        <v/>
      </c>
      <c r="FJ64" s="125" t="str">
        <f t="shared" si="159"/>
        <v/>
      </c>
      <c r="FK64" s="125" t="str">
        <f t="shared" si="160"/>
        <v/>
      </c>
      <c r="FL64" s="125" t="str">
        <f t="shared" si="161"/>
        <v/>
      </c>
      <c r="FM64" s="125" t="str">
        <f t="shared" si="162"/>
        <v/>
      </c>
      <c r="FN64" s="125" t="str">
        <f t="shared" si="163"/>
        <v/>
      </c>
      <c r="FO64" s="125" t="str">
        <f t="shared" si="190"/>
        <v/>
      </c>
      <c r="FP64" s="125" t="str">
        <f t="shared" si="190"/>
        <v/>
      </c>
      <c r="FQ64" s="125" t="str">
        <f t="shared" si="190"/>
        <v/>
      </c>
      <c r="FR64" s="125" t="str">
        <f t="shared" si="190"/>
        <v/>
      </c>
      <c r="FS64" s="125" t="str">
        <f t="shared" si="190"/>
        <v/>
      </c>
      <c r="FT64" s="125" t="str">
        <f t="shared" si="164"/>
        <v/>
      </c>
      <c r="FU64" s="125" t="str">
        <f t="shared" si="165"/>
        <v/>
      </c>
      <c r="FV64" s="125" t="str">
        <f t="shared" si="166"/>
        <v/>
      </c>
      <c r="FW64" s="125" t="str">
        <f t="shared" si="167"/>
        <v/>
      </c>
      <c r="FX64" s="125" t="str">
        <f t="shared" si="168"/>
        <v/>
      </c>
      <c r="FY64" s="125" t="str">
        <f t="shared" si="169"/>
        <v/>
      </c>
      <c r="FZ64" s="125" t="str">
        <f t="shared" si="170"/>
        <v/>
      </c>
      <c r="GA64" s="125" t="str">
        <f t="shared" si="171"/>
        <v/>
      </c>
      <c r="GB64" s="129" t="str">
        <f t="shared" si="172"/>
        <v/>
      </c>
      <c r="GC64" s="10"/>
      <c r="GD64" s="173" t="str">
        <f t="shared" si="173"/>
        <v/>
      </c>
      <c r="GE64" s="173" t="str">
        <f t="shared" si="174"/>
        <v/>
      </c>
      <c r="GF64" s="173" t="str">
        <f t="shared" si="93"/>
        <v/>
      </c>
      <c r="GG64" s="173" t="str">
        <f t="shared" si="175"/>
        <v/>
      </c>
      <c r="GH64" s="183" t="str">
        <f t="shared" si="176"/>
        <v/>
      </c>
      <c r="GI64" s="182" t="str">
        <f t="shared" si="177"/>
        <v/>
      </c>
      <c r="GJ64" s="173" t="str">
        <f t="shared" si="178"/>
        <v/>
      </c>
      <c r="GK64" s="173" t="str">
        <f t="shared" si="179"/>
        <v/>
      </c>
      <c r="GL64" s="173" t="str">
        <f t="shared" si="94"/>
        <v/>
      </c>
      <c r="GM64" s="10"/>
      <c r="GN64" s="10"/>
      <c r="GO64" s="10"/>
      <c r="GP64" s="10"/>
      <c r="GS64" s="12"/>
      <c r="GT64" s="12"/>
      <c r="GU64" s="12">
        <f t="shared" si="180"/>
        <v>0</v>
      </c>
      <c r="GV64" s="30" t="str">
        <f>IF(EJ64="ok",CHOOSE(AQ64,'Product Group Codes'!$B$4,'Product Group Codes'!$B$14,'Product Group Codes'!$B$24,'Product Group Codes'!$B$34,'Product Group Codes'!$B$39,'Product Group Codes'!$B$44,'Product Group Codes'!$B$47),"")</f>
        <v/>
      </c>
      <c r="GX64" s="156" t="b">
        <f t="shared" si="181"/>
        <v>1</v>
      </c>
      <c r="GY64" s="156" t="b">
        <f t="shared" si="182"/>
        <v>0</v>
      </c>
      <c r="GZ64" s="156" t="b">
        <f t="shared" si="183"/>
        <v>0</v>
      </c>
      <c r="HB64" s="156" t="b">
        <f t="shared" si="184"/>
        <v>0</v>
      </c>
      <c r="HD64" s="13" t="s">
        <v>3</v>
      </c>
    </row>
    <row r="65" spans="1:212" s="11" customFormat="1" ht="25.5">
      <c r="A65" s="28">
        <v>55</v>
      </c>
      <c r="B65" s="29" t="str">
        <f t="shared" si="103"/>
        <v/>
      </c>
      <c r="C65" s="143"/>
      <c r="D65" s="42"/>
      <c r="E65" s="42"/>
      <c r="F65" s="42"/>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26"/>
      <c r="AT65" s="17"/>
      <c r="AU65" s="26"/>
      <c r="AV65" s="121"/>
      <c r="AW65" s="17"/>
      <c r="AX65" s="26"/>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27"/>
      <c r="CJ65" s="164"/>
      <c r="CK65" s="172" t="str">
        <f t="shared" si="104"/>
        <v/>
      </c>
      <c r="CL65" s="168"/>
      <c r="CM65" s="169"/>
      <c r="CN65" s="169"/>
      <c r="CO65" s="169"/>
      <c r="CP65" s="188"/>
      <c r="CQ65" s="168"/>
      <c r="CR65" s="169"/>
      <c r="CS65" s="169"/>
      <c r="CT65" s="185"/>
      <c r="CU65" s="119"/>
      <c r="CV65" s="125" t="str">
        <f t="shared" si="105"/>
        <v/>
      </c>
      <c r="CW65" s="125" t="str">
        <f t="shared" si="106"/>
        <v/>
      </c>
      <c r="CX65" s="125" t="str">
        <f t="shared" si="107"/>
        <v/>
      </c>
      <c r="CY65" s="125" t="str">
        <f t="shared" si="108"/>
        <v/>
      </c>
      <c r="CZ65" s="125" t="str">
        <f t="shared" si="109"/>
        <v/>
      </c>
      <c r="DA65" s="125" t="str">
        <f t="shared" si="110"/>
        <v/>
      </c>
      <c r="DB65" s="125" t="str">
        <f t="shared" si="111"/>
        <v/>
      </c>
      <c r="DC65" s="125" t="str">
        <f t="shared" si="112"/>
        <v/>
      </c>
      <c r="DD65" s="125" t="str">
        <f t="shared" si="113"/>
        <v/>
      </c>
      <c r="DE65" s="125" t="str">
        <f t="shared" si="114"/>
        <v/>
      </c>
      <c r="DF65" s="125" t="str">
        <f t="shared" si="115"/>
        <v/>
      </c>
      <c r="DG65" s="125" t="str">
        <f t="shared" si="116"/>
        <v/>
      </c>
      <c r="DH65" s="125" t="str">
        <f t="shared" si="117"/>
        <v/>
      </c>
      <c r="DI65" s="125" t="str">
        <f t="shared" si="118"/>
        <v/>
      </c>
      <c r="DJ65" s="125" t="str">
        <f t="shared" si="119"/>
        <v/>
      </c>
      <c r="DK65" s="125" t="str">
        <f t="shared" si="120"/>
        <v/>
      </c>
      <c r="DL65" s="125" t="str">
        <f t="shared" si="121"/>
        <v/>
      </c>
      <c r="DM65" s="125" t="str">
        <f t="shared" si="122"/>
        <v/>
      </c>
      <c r="DN65" s="125" t="str">
        <f t="shared" si="123"/>
        <v/>
      </c>
      <c r="DO65" s="125" t="str">
        <f t="shared" si="124"/>
        <v/>
      </c>
      <c r="DP65" s="125" t="str">
        <f t="shared" si="125"/>
        <v/>
      </c>
      <c r="DQ65" s="125" t="str">
        <f t="shared" si="126"/>
        <v/>
      </c>
      <c r="DR65" s="125" t="str">
        <f t="shared" si="127"/>
        <v/>
      </c>
      <c r="DS65" s="125" t="str">
        <f t="shared" si="128"/>
        <v/>
      </c>
      <c r="DT65" s="125" t="str">
        <f t="shared" si="129"/>
        <v/>
      </c>
      <c r="DU65" s="125" t="str">
        <f t="shared" si="130"/>
        <v/>
      </c>
      <c r="DV65" s="125" t="str">
        <f t="shared" si="131"/>
        <v/>
      </c>
      <c r="DW65" s="125" t="str">
        <f t="shared" si="132"/>
        <v/>
      </c>
      <c r="DX65" s="125" t="str">
        <f t="shared" si="133"/>
        <v/>
      </c>
      <c r="DY65" s="125" t="str">
        <f t="shared" si="134"/>
        <v/>
      </c>
      <c r="DZ65" s="125" t="str">
        <f t="shared" si="135"/>
        <v/>
      </c>
      <c r="EA65" s="125" t="str">
        <f t="shared" si="136"/>
        <v/>
      </c>
      <c r="EB65" s="125" t="str">
        <f t="shared" si="137"/>
        <v/>
      </c>
      <c r="EC65" s="125" t="str">
        <f t="shared" si="138"/>
        <v/>
      </c>
      <c r="ED65" s="125" t="str">
        <f t="shared" si="139"/>
        <v/>
      </c>
      <c r="EE65" s="125" t="str">
        <f t="shared" si="140"/>
        <v/>
      </c>
      <c r="EF65" s="125" t="str">
        <f t="shared" si="141"/>
        <v/>
      </c>
      <c r="EG65" s="125" t="str">
        <f t="shared" si="142"/>
        <v/>
      </c>
      <c r="EH65" s="125" t="str">
        <f t="shared" si="143"/>
        <v/>
      </c>
      <c r="EI65" s="125" t="str">
        <f t="shared" si="144"/>
        <v/>
      </c>
      <c r="EJ65" s="125" t="str">
        <f t="shared" si="145"/>
        <v/>
      </c>
      <c r="EK65" s="125" t="str">
        <f t="shared" si="146"/>
        <v/>
      </c>
      <c r="EL65" s="125" t="str">
        <f t="shared" si="147"/>
        <v/>
      </c>
      <c r="EM65" s="125" t="str">
        <f t="shared" si="148"/>
        <v/>
      </c>
      <c r="EN65" s="125" t="str">
        <f t="shared" si="149"/>
        <v/>
      </c>
      <c r="EO65" s="125" t="str">
        <f t="shared" si="185"/>
        <v/>
      </c>
      <c r="EP65" s="125" t="str">
        <f t="shared" si="185"/>
        <v/>
      </c>
      <c r="EQ65" s="125" t="str">
        <f t="shared" si="185"/>
        <v/>
      </c>
      <c r="ER65" s="125" t="str">
        <f t="shared" si="150"/>
        <v/>
      </c>
      <c r="ES65" s="125" t="str">
        <f t="shared" si="151"/>
        <v/>
      </c>
      <c r="ET65" s="125" t="str">
        <f t="shared" si="152"/>
        <v/>
      </c>
      <c r="EU65" s="125" t="str">
        <f t="shared" si="153"/>
        <v/>
      </c>
      <c r="EV65" s="125" t="str">
        <f t="shared" si="154"/>
        <v/>
      </c>
      <c r="EW65" s="125" t="str">
        <f t="shared" si="155"/>
        <v/>
      </c>
      <c r="EX65" s="125" t="str">
        <f t="shared" si="186"/>
        <v/>
      </c>
      <c r="EY65" s="125" t="str">
        <f t="shared" si="186"/>
        <v/>
      </c>
      <c r="EZ65" s="125" t="str">
        <f t="shared" si="186"/>
        <v/>
      </c>
      <c r="FA65" s="125" t="str">
        <f t="shared" si="186"/>
        <v/>
      </c>
      <c r="FB65" s="125" t="str">
        <f t="shared" si="156"/>
        <v/>
      </c>
      <c r="FC65" s="125" t="str">
        <f t="shared" si="157"/>
        <v/>
      </c>
      <c r="FD65" s="125" t="str">
        <f t="shared" si="189"/>
        <v/>
      </c>
      <c r="FE65" s="125" t="str">
        <f t="shared" si="189"/>
        <v/>
      </c>
      <c r="FF65" s="125" t="str">
        <f t="shared" si="189"/>
        <v/>
      </c>
      <c r="FG65" s="125" t="str">
        <f t="shared" si="189"/>
        <v/>
      </c>
      <c r="FH65" s="125" t="str">
        <f t="shared" si="189"/>
        <v/>
      </c>
      <c r="FI65" s="125" t="str">
        <f t="shared" si="158"/>
        <v/>
      </c>
      <c r="FJ65" s="125" t="str">
        <f t="shared" si="159"/>
        <v/>
      </c>
      <c r="FK65" s="125" t="str">
        <f t="shared" si="160"/>
        <v/>
      </c>
      <c r="FL65" s="125" t="str">
        <f t="shared" si="161"/>
        <v/>
      </c>
      <c r="FM65" s="125" t="str">
        <f t="shared" si="162"/>
        <v/>
      </c>
      <c r="FN65" s="125" t="str">
        <f t="shared" si="163"/>
        <v/>
      </c>
      <c r="FO65" s="125" t="str">
        <f t="shared" si="190"/>
        <v/>
      </c>
      <c r="FP65" s="125" t="str">
        <f t="shared" si="190"/>
        <v/>
      </c>
      <c r="FQ65" s="125" t="str">
        <f t="shared" si="190"/>
        <v/>
      </c>
      <c r="FR65" s="125" t="str">
        <f t="shared" si="190"/>
        <v/>
      </c>
      <c r="FS65" s="125" t="str">
        <f t="shared" si="190"/>
        <v/>
      </c>
      <c r="FT65" s="125" t="str">
        <f t="shared" si="164"/>
        <v/>
      </c>
      <c r="FU65" s="125" t="str">
        <f t="shared" si="165"/>
        <v/>
      </c>
      <c r="FV65" s="125" t="str">
        <f t="shared" si="166"/>
        <v/>
      </c>
      <c r="FW65" s="125" t="str">
        <f t="shared" si="167"/>
        <v/>
      </c>
      <c r="FX65" s="125" t="str">
        <f t="shared" si="168"/>
        <v/>
      </c>
      <c r="FY65" s="125" t="str">
        <f t="shared" si="169"/>
        <v/>
      </c>
      <c r="FZ65" s="125" t="str">
        <f t="shared" si="170"/>
        <v/>
      </c>
      <c r="GA65" s="125" t="str">
        <f t="shared" si="171"/>
        <v/>
      </c>
      <c r="GB65" s="129" t="str">
        <f t="shared" si="172"/>
        <v/>
      </c>
      <c r="GC65" s="10"/>
      <c r="GD65" s="173" t="str">
        <f t="shared" si="173"/>
        <v/>
      </c>
      <c r="GE65" s="173" t="str">
        <f t="shared" si="174"/>
        <v/>
      </c>
      <c r="GF65" s="173" t="str">
        <f t="shared" si="93"/>
        <v/>
      </c>
      <c r="GG65" s="173" t="str">
        <f t="shared" si="175"/>
        <v/>
      </c>
      <c r="GH65" s="183" t="str">
        <f t="shared" si="176"/>
        <v/>
      </c>
      <c r="GI65" s="182" t="str">
        <f t="shared" si="177"/>
        <v/>
      </c>
      <c r="GJ65" s="173" t="str">
        <f t="shared" si="178"/>
        <v/>
      </c>
      <c r="GK65" s="173" t="str">
        <f t="shared" si="179"/>
        <v/>
      </c>
      <c r="GL65" s="173" t="str">
        <f t="shared" si="94"/>
        <v/>
      </c>
      <c r="GM65" s="10"/>
      <c r="GN65" s="10"/>
      <c r="GO65" s="10"/>
      <c r="GP65" s="10"/>
      <c r="GS65" s="12"/>
      <c r="GT65" s="12"/>
      <c r="GU65" s="12">
        <f t="shared" si="180"/>
        <v>0</v>
      </c>
      <c r="GV65" s="30" t="str">
        <f>IF(EJ65="ok",CHOOSE(AQ65,'Product Group Codes'!$B$4,'Product Group Codes'!$B$14,'Product Group Codes'!$B$24,'Product Group Codes'!$B$34,'Product Group Codes'!$B$39,'Product Group Codes'!$B$44,'Product Group Codes'!$B$47),"")</f>
        <v/>
      </c>
      <c r="GX65" s="156" t="b">
        <f t="shared" si="181"/>
        <v>1</v>
      </c>
      <c r="GY65" s="156" t="b">
        <f t="shared" si="182"/>
        <v>0</v>
      </c>
      <c r="GZ65" s="156" t="b">
        <f t="shared" si="183"/>
        <v>0</v>
      </c>
      <c r="HB65" s="156" t="b">
        <f t="shared" si="184"/>
        <v>0</v>
      </c>
      <c r="HD65" s="13" t="s">
        <v>3</v>
      </c>
    </row>
    <row r="66" spans="1:212" s="11" customFormat="1" ht="25.5">
      <c r="A66" s="28">
        <v>56</v>
      </c>
      <c r="B66" s="29" t="str">
        <f t="shared" si="103"/>
        <v/>
      </c>
      <c r="C66" s="143"/>
      <c r="D66" s="42"/>
      <c r="E66" s="42"/>
      <c r="F66" s="42"/>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26"/>
      <c r="AT66" s="17"/>
      <c r="AU66" s="26"/>
      <c r="AV66" s="121"/>
      <c r="AW66" s="17"/>
      <c r="AX66" s="26"/>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27"/>
      <c r="CJ66" s="164"/>
      <c r="CK66" s="172" t="str">
        <f t="shared" si="104"/>
        <v/>
      </c>
      <c r="CL66" s="168"/>
      <c r="CM66" s="169"/>
      <c r="CN66" s="169"/>
      <c r="CO66" s="169"/>
      <c r="CP66" s="188"/>
      <c r="CQ66" s="168"/>
      <c r="CR66" s="169"/>
      <c r="CS66" s="169"/>
      <c r="CT66" s="185"/>
      <c r="CU66" s="119"/>
      <c r="CV66" s="125" t="str">
        <f t="shared" si="105"/>
        <v/>
      </c>
      <c r="CW66" s="125" t="str">
        <f t="shared" si="106"/>
        <v/>
      </c>
      <c r="CX66" s="125" t="str">
        <f t="shared" si="107"/>
        <v/>
      </c>
      <c r="CY66" s="125" t="str">
        <f t="shared" si="108"/>
        <v/>
      </c>
      <c r="CZ66" s="125" t="str">
        <f t="shared" si="109"/>
        <v/>
      </c>
      <c r="DA66" s="125" t="str">
        <f t="shared" si="110"/>
        <v/>
      </c>
      <c r="DB66" s="125" t="str">
        <f t="shared" si="111"/>
        <v/>
      </c>
      <c r="DC66" s="125" t="str">
        <f t="shared" si="112"/>
        <v/>
      </c>
      <c r="DD66" s="125" t="str">
        <f t="shared" si="113"/>
        <v/>
      </c>
      <c r="DE66" s="125" t="str">
        <f t="shared" si="114"/>
        <v/>
      </c>
      <c r="DF66" s="125" t="str">
        <f t="shared" si="115"/>
        <v/>
      </c>
      <c r="DG66" s="125" t="str">
        <f t="shared" si="116"/>
        <v/>
      </c>
      <c r="DH66" s="125" t="str">
        <f t="shared" si="117"/>
        <v/>
      </c>
      <c r="DI66" s="125" t="str">
        <f t="shared" si="118"/>
        <v/>
      </c>
      <c r="DJ66" s="125" t="str">
        <f t="shared" si="119"/>
        <v/>
      </c>
      <c r="DK66" s="125" t="str">
        <f t="shared" si="120"/>
        <v/>
      </c>
      <c r="DL66" s="125" t="str">
        <f t="shared" si="121"/>
        <v/>
      </c>
      <c r="DM66" s="125" t="str">
        <f t="shared" si="122"/>
        <v/>
      </c>
      <c r="DN66" s="125" t="str">
        <f t="shared" si="123"/>
        <v/>
      </c>
      <c r="DO66" s="125" t="str">
        <f t="shared" si="124"/>
        <v/>
      </c>
      <c r="DP66" s="125" t="str">
        <f t="shared" si="125"/>
        <v/>
      </c>
      <c r="DQ66" s="125" t="str">
        <f t="shared" si="126"/>
        <v/>
      </c>
      <c r="DR66" s="125" t="str">
        <f t="shared" si="127"/>
        <v/>
      </c>
      <c r="DS66" s="125" t="str">
        <f t="shared" si="128"/>
        <v/>
      </c>
      <c r="DT66" s="125" t="str">
        <f t="shared" si="129"/>
        <v/>
      </c>
      <c r="DU66" s="125" t="str">
        <f t="shared" si="130"/>
        <v/>
      </c>
      <c r="DV66" s="125" t="str">
        <f t="shared" si="131"/>
        <v/>
      </c>
      <c r="DW66" s="125" t="str">
        <f t="shared" si="132"/>
        <v/>
      </c>
      <c r="DX66" s="125" t="str">
        <f t="shared" si="133"/>
        <v/>
      </c>
      <c r="DY66" s="125" t="str">
        <f t="shared" si="134"/>
        <v/>
      </c>
      <c r="DZ66" s="125" t="str">
        <f t="shared" si="135"/>
        <v/>
      </c>
      <c r="EA66" s="125" t="str">
        <f t="shared" si="136"/>
        <v/>
      </c>
      <c r="EB66" s="125" t="str">
        <f t="shared" si="137"/>
        <v/>
      </c>
      <c r="EC66" s="125" t="str">
        <f t="shared" si="138"/>
        <v/>
      </c>
      <c r="ED66" s="125" t="str">
        <f t="shared" si="139"/>
        <v/>
      </c>
      <c r="EE66" s="125" t="str">
        <f t="shared" si="140"/>
        <v/>
      </c>
      <c r="EF66" s="125" t="str">
        <f t="shared" si="141"/>
        <v/>
      </c>
      <c r="EG66" s="125" t="str">
        <f t="shared" si="142"/>
        <v/>
      </c>
      <c r="EH66" s="125" t="str">
        <f t="shared" si="143"/>
        <v/>
      </c>
      <c r="EI66" s="125" t="str">
        <f t="shared" si="144"/>
        <v/>
      </c>
      <c r="EJ66" s="125" t="str">
        <f t="shared" si="145"/>
        <v/>
      </c>
      <c r="EK66" s="125" t="str">
        <f t="shared" si="146"/>
        <v/>
      </c>
      <c r="EL66" s="125" t="str">
        <f t="shared" si="147"/>
        <v/>
      </c>
      <c r="EM66" s="125" t="str">
        <f t="shared" si="148"/>
        <v/>
      </c>
      <c r="EN66" s="125" t="str">
        <f t="shared" si="149"/>
        <v/>
      </c>
      <c r="EO66" s="125" t="str">
        <f t="shared" si="185"/>
        <v/>
      </c>
      <c r="EP66" s="125" t="str">
        <f t="shared" si="185"/>
        <v/>
      </c>
      <c r="EQ66" s="125" t="str">
        <f t="shared" si="185"/>
        <v/>
      </c>
      <c r="ER66" s="125" t="str">
        <f t="shared" si="150"/>
        <v/>
      </c>
      <c r="ES66" s="125" t="str">
        <f t="shared" si="151"/>
        <v/>
      </c>
      <c r="ET66" s="125" t="str">
        <f t="shared" si="152"/>
        <v/>
      </c>
      <c r="EU66" s="125" t="str">
        <f t="shared" si="153"/>
        <v/>
      </c>
      <c r="EV66" s="125" t="str">
        <f t="shared" si="154"/>
        <v/>
      </c>
      <c r="EW66" s="125" t="str">
        <f t="shared" si="155"/>
        <v/>
      </c>
      <c r="EX66" s="125" t="str">
        <f t="shared" si="186"/>
        <v/>
      </c>
      <c r="EY66" s="125" t="str">
        <f t="shared" si="186"/>
        <v/>
      </c>
      <c r="EZ66" s="125" t="str">
        <f t="shared" si="186"/>
        <v/>
      </c>
      <c r="FA66" s="125" t="str">
        <f t="shared" si="186"/>
        <v/>
      </c>
      <c r="FB66" s="125" t="str">
        <f t="shared" si="156"/>
        <v/>
      </c>
      <c r="FC66" s="125" t="str">
        <f t="shared" si="157"/>
        <v/>
      </c>
      <c r="FD66" s="125" t="str">
        <f t="shared" si="189"/>
        <v/>
      </c>
      <c r="FE66" s="125" t="str">
        <f t="shared" si="189"/>
        <v/>
      </c>
      <c r="FF66" s="125" t="str">
        <f t="shared" si="189"/>
        <v/>
      </c>
      <c r="FG66" s="125" t="str">
        <f t="shared" si="189"/>
        <v/>
      </c>
      <c r="FH66" s="125" t="str">
        <f t="shared" si="189"/>
        <v/>
      </c>
      <c r="FI66" s="125" t="str">
        <f t="shared" si="158"/>
        <v/>
      </c>
      <c r="FJ66" s="125" t="str">
        <f t="shared" si="159"/>
        <v/>
      </c>
      <c r="FK66" s="125" t="str">
        <f t="shared" si="160"/>
        <v/>
      </c>
      <c r="FL66" s="125" t="str">
        <f t="shared" si="161"/>
        <v/>
      </c>
      <c r="FM66" s="125" t="str">
        <f t="shared" si="162"/>
        <v/>
      </c>
      <c r="FN66" s="125" t="str">
        <f t="shared" si="163"/>
        <v/>
      </c>
      <c r="FO66" s="125" t="str">
        <f t="shared" si="190"/>
        <v/>
      </c>
      <c r="FP66" s="125" t="str">
        <f t="shared" si="190"/>
        <v/>
      </c>
      <c r="FQ66" s="125" t="str">
        <f t="shared" si="190"/>
        <v/>
      </c>
      <c r="FR66" s="125" t="str">
        <f t="shared" si="190"/>
        <v/>
      </c>
      <c r="FS66" s="125" t="str">
        <f t="shared" si="190"/>
        <v/>
      </c>
      <c r="FT66" s="125" t="str">
        <f t="shared" si="164"/>
        <v/>
      </c>
      <c r="FU66" s="125" t="str">
        <f t="shared" si="165"/>
        <v/>
      </c>
      <c r="FV66" s="125" t="str">
        <f t="shared" si="166"/>
        <v/>
      </c>
      <c r="FW66" s="125" t="str">
        <f t="shared" si="167"/>
        <v/>
      </c>
      <c r="FX66" s="125" t="str">
        <f t="shared" si="168"/>
        <v/>
      </c>
      <c r="FY66" s="125" t="str">
        <f t="shared" si="169"/>
        <v/>
      </c>
      <c r="FZ66" s="125" t="str">
        <f t="shared" si="170"/>
        <v/>
      </c>
      <c r="GA66" s="125" t="str">
        <f t="shared" si="171"/>
        <v/>
      </c>
      <c r="GB66" s="129" t="str">
        <f t="shared" si="172"/>
        <v/>
      </c>
      <c r="GC66" s="10"/>
      <c r="GD66" s="173" t="str">
        <f t="shared" si="173"/>
        <v/>
      </c>
      <c r="GE66" s="173" t="str">
        <f t="shared" si="174"/>
        <v/>
      </c>
      <c r="GF66" s="173" t="str">
        <f t="shared" si="93"/>
        <v/>
      </c>
      <c r="GG66" s="173" t="str">
        <f t="shared" si="175"/>
        <v/>
      </c>
      <c r="GH66" s="183" t="str">
        <f t="shared" si="176"/>
        <v/>
      </c>
      <c r="GI66" s="182" t="str">
        <f t="shared" si="177"/>
        <v/>
      </c>
      <c r="GJ66" s="173" t="str">
        <f t="shared" si="178"/>
        <v/>
      </c>
      <c r="GK66" s="173" t="str">
        <f t="shared" si="179"/>
        <v/>
      </c>
      <c r="GL66" s="173" t="str">
        <f t="shared" si="94"/>
        <v/>
      </c>
      <c r="GM66" s="10"/>
      <c r="GN66" s="10"/>
      <c r="GO66" s="10"/>
      <c r="GP66" s="10"/>
      <c r="GT66" s="12"/>
      <c r="GU66" s="12">
        <f t="shared" si="180"/>
        <v>0</v>
      </c>
      <c r="GV66" s="30" t="str">
        <f>IF(EJ66="ok",CHOOSE(AQ66,'Product Group Codes'!$B$4,'Product Group Codes'!$B$14,'Product Group Codes'!$B$24,'Product Group Codes'!$B$34,'Product Group Codes'!$B$39,'Product Group Codes'!$B$44,'Product Group Codes'!$B$47),"")</f>
        <v/>
      </c>
      <c r="GX66" s="156" t="b">
        <f t="shared" si="181"/>
        <v>1</v>
      </c>
      <c r="GY66" s="156" t="b">
        <f t="shared" si="182"/>
        <v>0</v>
      </c>
      <c r="GZ66" s="156" t="b">
        <f t="shared" si="183"/>
        <v>0</v>
      </c>
      <c r="HB66" s="156" t="b">
        <f t="shared" si="184"/>
        <v>0</v>
      </c>
      <c r="HD66" s="13" t="s">
        <v>3</v>
      </c>
    </row>
    <row r="67" spans="1:212" s="11" customFormat="1" ht="25.5">
      <c r="A67" s="28">
        <v>57</v>
      </c>
      <c r="B67" s="29" t="str">
        <f t="shared" si="103"/>
        <v/>
      </c>
      <c r="C67" s="143"/>
      <c r="D67" s="42"/>
      <c r="E67" s="42"/>
      <c r="F67" s="42"/>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26"/>
      <c r="AT67" s="17"/>
      <c r="AU67" s="26"/>
      <c r="AV67" s="121"/>
      <c r="AW67" s="17"/>
      <c r="AX67" s="26"/>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27"/>
      <c r="CJ67" s="164"/>
      <c r="CK67" s="172" t="str">
        <f t="shared" si="104"/>
        <v/>
      </c>
      <c r="CL67" s="168"/>
      <c r="CM67" s="169"/>
      <c r="CN67" s="169"/>
      <c r="CO67" s="169"/>
      <c r="CP67" s="188"/>
      <c r="CQ67" s="168"/>
      <c r="CR67" s="169"/>
      <c r="CS67" s="169"/>
      <c r="CT67" s="185"/>
      <c r="CU67" s="119"/>
      <c r="CV67" s="125" t="str">
        <f t="shared" si="105"/>
        <v/>
      </c>
      <c r="CW67" s="125" t="str">
        <f t="shared" si="106"/>
        <v/>
      </c>
      <c r="CX67" s="125" t="str">
        <f t="shared" si="107"/>
        <v/>
      </c>
      <c r="CY67" s="125" t="str">
        <f t="shared" si="108"/>
        <v/>
      </c>
      <c r="CZ67" s="125" t="str">
        <f t="shared" si="109"/>
        <v/>
      </c>
      <c r="DA67" s="125" t="str">
        <f t="shared" si="110"/>
        <v/>
      </c>
      <c r="DB67" s="125" t="str">
        <f t="shared" si="111"/>
        <v/>
      </c>
      <c r="DC67" s="125" t="str">
        <f t="shared" si="112"/>
        <v/>
      </c>
      <c r="DD67" s="125" t="str">
        <f t="shared" si="113"/>
        <v/>
      </c>
      <c r="DE67" s="125" t="str">
        <f t="shared" si="114"/>
        <v/>
      </c>
      <c r="DF67" s="125" t="str">
        <f t="shared" si="115"/>
        <v/>
      </c>
      <c r="DG67" s="125" t="str">
        <f t="shared" si="116"/>
        <v/>
      </c>
      <c r="DH67" s="125" t="str">
        <f t="shared" si="117"/>
        <v/>
      </c>
      <c r="DI67" s="125" t="str">
        <f t="shared" si="118"/>
        <v/>
      </c>
      <c r="DJ67" s="125" t="str">
        <f t="shared" si="119"/>
        <v/>
      </c>
      <c r="DK67" s="125" t="str">
        <f t="shared" si="120"/>
        <v/>
      </c>
      <c r="DL67" s="125" t="str">
        <f t="shared" si="121"/>
        <v/>
      </c>
      <c r="DM67" s="125" t="str">
        <f t="shared" si="122"/>
        <v/>
      </c>
      <c r="DN67" s="125" t="str">
        <f t="shared" si="123"/>
        <v/>
      </c>
      <c r="DO67" s="125" t="str">
        <f t="shared" si="124"/>
        <v/>
      </c>
      <c r="DP67" s="125" t="str">
        <f t="shared" si="125"/>
        <v/>
      </c>
      <c r="DQ67" s="125" t="str">
        <f t="shared" si="126"/>
        <v/>
      </c>
      <c r="DR67" s="125" t="str">
        <f t="shared" si="127"/>
        <v/>
      </c>
      <c r="DS67" s="125" t="str">
        <f t="shared" si="128"/>
        <v/>
      </c>
      <c r="DT67" s="125" t="str">
        <f t="shared" si="129"/>
        <v/>
      </c>
      <c r="DU67" s="125" t="str">
        <f t="shared" si="130"/>
        <v/>
      </c>
      <c r="DV67" s="125" t="str">
        <f t="shared" si="131"/>
        <v/>
      </c>
      <c r="DW67" s="125" t="str">
        <f t="shared" si="132"/>
        <v/>
      </c>
      <c r="DX67" s="125" t="str">
        <f t="shared" si="133"/>
        <v/>
      </c>
      <c r="DY67" s="125" t="str">
        <f t="shared" si="134"/>
        <v/>
      </c>
      <c r="DZ67" s="125" t="str">
        <f t="shared" si="135"/>
        <v/>
      </c>
      <c r="EA67" s="125" t="str">
        <f t="shared" si="136"/>
        <v/>
      </c>
      <c r="EB67" s="125" t="str">
        <f t="shared" si="137"/>
        <v/>
      </c>
      <c r="EC67" s="125" t="str">
        <f t="shared" si="138"/>
        <v/>
      </c>
      <c r="ED67" s="125" t="str">
        <f t="shared" si="139"/>
        <v/>
      </c>
      <c r="EE67" s="125" t="str">
        <f t="shared" si="140"/>
        <v/>
      </c>
      <c r="EF67" s="125" t="str">
        <f t="shared" si="141"/>
        <v/>
      </c>
      <c r="EG67" s="125" t="str">
        <f t="shared" si="142"/>
        <v/>
      </c>
      <c r="EH67" s="125" t="str">
        <f t="shared" si="143"/>
        <v/>
      </c>
      <c r="EI67" s="125" t="str">
        <f t="shared" si="144"/>
        <v/>
      </c>
      <c r="EJ67" s="125" t="str">
        <f t="shared" si="145"/>
        <v/>
      </c>
      <c r="EK67" s="125" t="str">
        <f t="shared" si="146"/>
        <v/>
      </c>
      <c r="EL67" s="125" t="str">
        <f t="shared" si="147"/>
        <v/>
      </c>
      <c r="EM67" s="125" t="str">
        <f t="shared" si="148"/>
        <v/>
      </c>
      <c r="EN67" s="125" t="str">
        <f t="shared" si="149"/>
        <v/>
      </c>
      <c r="EO67" s="125" t="str">
        <f t="shared" si="185"/>
        <v/>
      </c>
      <c r="EP67" s="125" t="str">
        <f t="shared" si="185"/>
        <v/>
      </c>
      <c r="EQ67" s="125" t="str">
        <f t="shared" si="185"/>
        <v/>
      </c>
      <c r="ER67" s="125" t="str">
        <f t="shared" si="150"/>
        <v/>
      </c>
      <c r="ES67" s="125" t="str">
        <f t="shared" si="151"/>
        <v/>
      </c>
      <c r="ET67" s="125" t="str">
        <f t="shared" si="152"/>
        <v/>
      </c>
      <c r="EU67" s="125" t="str">
        <f t="shared" si="153"/>
        <v/>
      </c>
      <c r="EV67" s="125" t="str">
        <f t="shared" si="154"/>
        <v/>
      </c>
      <c r="EW67" s="125" t="str">
        <f t="shared" si="155"/>
        <v/>
      </c>
      <c r="EX67" s="125" t="str">
        <f t="shared" si="186"/>
        <v/>
      </c>
      <c r="EY67" s="125" t="str">
        <f t="shared" si="186"/>
        <v/>
      </c>
      <c r="EZ67" s="125" t="str">
        <f t="shared" si="186"/>
        <v/>
      </c>
      <c r="FA67" s="125" t="str">
        <f t="shared" si="186"/>
        <v/>
      </c>
      <c r="FB67" s="125" t="str">
        <f t="shared" si="156"/>
        <v/>
      </c>
      <c r="FC67" s="125" t="str">
        <f t="shared" si="157"/>
        <v/>
      </c>
      <c r="FD67" s="125" t="str">
        <f t="shared" si="189"/>
        <v/>
      </c>
      <c r="FE67" s="125" t="str">
        <f t="shared" si="189"/>
        <v/>
      </c>
      <c r="FF67" s="125" t="str">
        <f t="shared" si="189"/>
        <v/>
      </c>
      <c r="FG67" s="125" t="str">
        <f t="shared" si="189"/>
        <v/>
      </c>
      <c r="FH67" s="125" t="str">
        <f t="shared" si="189"/>
        <v/>
      </c>
      <c r="FI67" s="125" t="str">
        <f t="shared" si="158"/>
        <v/>
      </c>
      <c r="FJ67" s="125" t="str">
        <f t="shared" si="159"/>
        <v/>
      </c>
      <c r="FK67" s="125" t="str">
        <f t="shared" si="160"/>
        <v/>
      </c>
      <c r="FL67" s="125" t="str">
        <f t="shared" si="161"/>
        <v/>
      </c>
      <c r="FM67" s="125" t="str">
        <f t="shared" si="162"/>
        <v/>
      </c>
      <c r="FN67" s="125" t="str">
        <f t="shared" si="163"/>
        <v/>
      </c>
      <c r="FO67" s="125" t="str">
        <f t="shared" si="190"/>
        <v/>
      </c>
      <c r="FP67" s="125" t="str">
        <f t="shared" si="190"/>
        <v/>
      </c>
      <c r="FQ67" s="125" t="str">
        <f t="shared" si="190"/>
        <v/>
      </c>
      <c r="FR67" s="125" t="str">
        <f t="shared" si="190"/>
        <v/>
      </c>
      <c r="FS67" s="125" t="str">
        <f t="shared" si="190"/>
        <v/>
      </c>
      <c r="FT67" s="125" t="str">
        <f t="shared" si="164"/>
        <v/>
      </c>
      <c r="FU67" s="125" t="str">
        <f t="shared" si="165"/>
        <v/>
      </c>
      <c r="FV67" s="125" t="str">
        <f t="shared" si="166"/>
        <v/>
      </c>
      <c r="FW67" s="125" t="str">
        <f t="shared" si="167"/>
        <v/>
      </c>
      <c r="FX67" s="125" t="str">
        <f t="shared" si="168"/>
        <v/>
      </c>
      <c r="FY67" s="125" t="str">
        <f t="shared" si="169"/>
        <v/>
      </c>
      <c r="FZ67" s="125" t="str">
        <f t="shared" si="170"/>
        <v/>
      </c>
      <c r="GA67" s="125" t="str">
        <f t="shared" si="171"/>
        <v/>
      </c>
      <c r="GB67" s="129" t="str">
        <f t="shared" si="172"/>
        <v/>
      </c>
      <c r="GC67" s="10"/>
      <c r="GD67" s="173" t="str">
        <f t="shared" si="173"/>
        <v/>
      </c>
      <c r="GE67" s="173" t="str">
        <f t="shared" si="174"/>
        <v/>
      </c>
      <c r="GF67" s="173" t="str">
        <f t="shared" si="93"/>
        <v/>
      </c>
      <c r="GG67" s="173" t="str">
        <f t="shared" si="175"/>
        <v/>
      </c>
      <c r="GH67" s="183" t="str">
        <f t="shared" si="176"/>
        <v/>
      </c>
      <c r="GI67" s="182" t="str">
        <f t="shared" si="177"/>
        <v/>
      </c>
      <c r="GJ67" s="173" t="str">
        <f t="shared" si="178"/>
        <v/>
      </c>
      <c r="GK67" s="173" t="str">
        <f t="shared" si="179"/>
        <v/>
      </c>
      <c r="GL67" s="173" t="str">
        <f t="shared" si="94"/>
        <v/>
      </c>
      <c r="GM67" s="10"/>
      <c r="GN67" s="10"/>
      <c r="GO67" s="10"/>
      <c r="GP67" s="10"/>
      <c r="GT67" s="12"/>
      <c r="GU67" s="12">
        <f t="shared" si="180"/>
        <v>0</v>
      </c>
      <c r="GV67" s="30" t="str">
        <f>IF(EJ67="ok",CHOOSE(AQ67,'Product Group Codes'!$B$4,'Product Group Codes'!$B$14,'Product Group Codes'!$B$24,'Product Group Codes'!$B$34,'Product Group Codes'!$B$39,'Product Group Codes'!$B$44,'Product Group Codes'!$B$47),"")</f>
        <v/>
      </c>
      <c r="GX67" s="156" t="b">
        <f t="shared" si="181"/>
        <v>1</v>
      </c>
      <c r="GY67" s="156" t="b">
        <f t="shared" si="182"/>
        <v>0</v>
      </c>
      <c r="GZ67" s="156" t="b">
        <f t="shared" si="183"/>
        <v>0</v>
      </c>
      <c r="HB67" s="156" t="b">
        <f t="shared" si="184"/>
        <v>0</v>
      </c>
      <c r="HD67" s="13" t="s">
        <v>3</v>
      </c>
    </row>
    <row r="68" spans="1:212" s="11" customFormat="1" ht="25.5">
      <c r="A68" s="28">
        <v>58</v>
      </c>
      <c r="B68" s="29" t="str">
        <f t="shared" si="103"/>
        <v/>
      </c>
      <c r="C68" s="143"/>
      <c r="D68" s="42"/>
      <c r="E68" s="42"/>
      <c r="F68" s="42"/>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6"/>
      <c r="AT68" s="17"/>
      <c r="AU68" s="26"/>
      <c r="AV68" s="121"/>
      <c r="AW68" s="17"/>
      <c r="AX68" s="26"/>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27"/>
      <c r="CJ68" s="164"/>
      <c r="CK68" s="172" t="str">
        <f t="shared" si="104"/>
        <v/>
      </c>
      <c r="CL68" s="168"/>
      <c r="CM68" s="169"/>
      <c r="CN68" s="169"/>
      <c r="CO68" s="169"/>
      <c r="CP68" s="188"/>
      <c r="CQ68" s="168"/>
      <c r="CR68" s="169"/>
      <c r="CS68" s="169"/>
      <c r="CT68" s="185"/>
      <c r="CU68" s="119"/>
      <c r="CV68" s="125" t="str">
        <f t="shared" si="105"/>
        <v/>
      </c>
      <c r="CW68" s="125" t="str">
        <f t="shared" si="106"/>
        <v/>
      </c>
      <c r="CX68" s="125" t="str">
        <f t="shared" si="107"/>
        <v/>
      </c>
      <c r="CY68" s="125" t="str">
        <f t="shared" si="108"/>
        <v/>
      </c>
      <c r="CZ68" s="125" t="str">
        <f t="shared" si="109"/>
        <v/>
      </c>
      <c r="DA68" s="125" t="str">
        <f t="shared" si="110"/>
        <v/>
      </c>
      <c r="DB68" s="125" t="str">
        <f t="shared" si="111"/>
        <v/>
      </c>
      <c r="DC68" s="125" t="str">
        <f t="shared" si="112"/>
        <v/>
      </c>
      <c r="DD68" s="125" t="str">
        <f t="shared" si="113"/>
        <v/>
      </c>
      <c r="DE68" s="125" t="str">
        <f t="shared" si="114"/>
        <v/>
      </c>
      <c r="DF68" s="125" t="str">
        <f t="shared" si="115"/>
        <v/>
      </c>
      <c r="DG68" s="125" t="str">
        <f t="shared" si="116"/>
        <v/>
      </c>
      <c r="DH68" s="125" t="str">
        <f t="shared" si="117"/>
        <v/>
      </c>
      <c r="DI68" s="125" t="str">
        <f t="shared" si="118"/>
        <v/>
      </c>
      <c r="DJ68" s="125" t="str">
        <f t="shared" si="119"/>
        <v/>
      </c>
      <c r="DK68" s="125" t="str">
        <f t="shared" si="120"/>
        <v/>
      </c>
      <c r="DL68" s="125" t="str">
        <f t="shared" si="121"/>
        <v/>
      </c>
      <c r="DM68" s="125" t="str">
        <f t="shared" si="122"/>
        <v/>
      </c>
      <c r="DN68" s="125" t="str">
        <f t="shared" si="123"/>
        <v/>
      </c>
      <c r="DO68" s="125" t="str">
        <f t="shared" si="124"/>
        <v/>
      </c>
      <c r="DP68" s="125" t="str">
        <f t="shared" si="125"/>
        <v/>
      </c>
      <c r="DQ68" s="125" t="str">
        <f t="shared" si="126"/>
        <v/>
      </c>
      <c r="DR68" s="125" t="str">
        <f t="shared" si="127"/>
        <v/>
      </c>
      <c r="DS68" s="125" t="str">
        <f t="shared" si="128"/>
        <v/>
      </c>
      <c r="DT68" s="125" t="str">
        <f t="shared" si="129"/>
        <v/>
      </c>
      <c r="DU68" s="125" t="str">
        <f t="shared" si="130"/>
        <v/>
      </c>
      <c r="DV68" s="125" t="str">
        <f t="shared" si="131"/>
        <v/>
      </c>
      <c r="DW68" s="125" t="str">
        <f t="shared" si="132"/>
        <v/>
      </c>
      <c r="DX68" s="125" t="str">
        <f t="shared" si="133"/>
        <v/>
      </c>
      <c r="DY68" s="125" t="str">
        <f t="shared" si="134"/>
        <v/>
      </c>
      <c r="DZ68" s="125" t="str">
        <f t="shared" si="135"/>
        <v/>
      </c>
      <c r="EA68" s="125" t="str">
        <f t="shared" si="136"/>
        <v/>
      </c>
      <c r="EB68" s="125" t="str">
        <f t="shared" si="137"/>
        <v/>
      </c>
      <c r="EC68" s="125" t="str">
        <f t="shared" si="138"/>
        <v/>
      </c>
      <c r="ED68" s="125" t="str">
        <f t="shared" si="139"/>
        <v/>
      </c>
      <c r="EE68" s="125" t="str">
        <f t="shared" si="140"/>
        <v/>
      </c>
      <c r="EF68" s="125" t="str">
        <f t="shared" si="141"/>
        <v/>
      </c>
      <c r="EG68" s="125" t="str">
        <f t="shared" si="142"/>
        <v/>
      </c>
      <c r="EH68" s="125" t="str">
        <f t="shared" si="143"/>
        <v/>
      </c>
      <c r="EI68" s="125" t="str">
        <f t="shared" si="144"/>
        <v/>
      </c>
      <c r="EJ68" s="125" t="str">
        <f t="shared" si="145"/>
        <v/>
      </c>
      <c r="EK68" s="125" t="str">
        <f t="shared" si="146"/>
        <v/>
      </c>
      <c r="EL68" s="125" t="str">
        <f t="shared" si="147"/>
        <v/>
      </c>
      <c r="EM68" s="125" t="str">
        <f t="shared" si="148"/>
        <v/>
      </c>
      <c r="EN68" s="125" t="str">
        <f t="shared" si="149"/>
        <v/>
      </c>
      <c r="EO68" s="125" t="str">
        <f t="shared" si="185"/>
        <v/>
      </c>
      <c r="EP68" s="125" t="str">
        <f t="shared" si="185"/>
        <v/>
      </c>
      <c r="EQ68" s="125" t="str">
        <f t="shared" si="185"/>
        <v/>
      </c>
      <c r="ER68" s="125" t="str">
        <f t="shared" si="150"/>
        <v/>
      </c>
      <c r="ES68" s="125" t="str">
        <f t="shared" si="151"/>
        <v/>
      </c>
      <c r="ET68" s="125" t="str">
        <f t="shared" si="152"/>
        <v/>
      </c>
      <c r="EU68" s="125" t="str">
        <f t="shared" si="153"/>
        <v/>
      </c>
      <c r="EV68" s="125" t="str">
        <f t="shared" si="154"/>
        <v/>
      </c>
      <c r="EW68" s="125" t="str">
        <f t="shared" si="155"/>
        <v/>
      </c>
      <c r="EX68" s="125" t="str">
        <f t="shared" si="186"/>
        <v/>
      </c>
      <c r="EY68" s="125" t="str">
        <f t="shared" si="186"/>
        <v/>
      </c>
      <c r="EZ68" s="125" t="str">
        <f t="shared" si="186"/>
        <v/>
      </c>
      <c r="FA68" s="125" t="str">
        <f t="shared" si="186"/>
        <v/>
      </c>
      <c r="FB68" s="125" t="str">
        <f t="shared" si="156"/>
        <v/>
      </c>
      <c r="FC68" s="125" t="str">
        <f t="shared" si="157"/>
        <v/>
      </c>
      <c r="FD68" s="125" t="str">
        <f t="shared" si="189"/>
        <v/>
      </c>
      <c r="FE68" s="125" t="str">
        <f t="shared" si="189"/>
        <v/>
      </c>
      <c r="FF68" s="125" t="str">
        <f t="shared" si="189"/>
        <v/>
      </c>
      <c r="FG68" s="125" t="str">
        <f t="shared" si="189"/>
        <v/>
      </c>
      <c r="FH68" s="125" t="str">
        <f t="shared" si="189"/>
        <v/>
      </c>
      <c r="FI68" s="125" t="str">
        <f t="shared" si="158"/>
        <v/>
      </c>
      <c r="FJ68" s="125" t="str">
        <f t="shared" si="159"/>
        <v/>
      </c>
      <c r="FK68" s="125" t="str">
        <f t="shared" si="160"/>
        <v/>
      </c>
      <c r="FL68" s="125" t="str">
        <f t="shared" si="161"/>
        <v/>
      </c>
      <c r="FM68" s="125" t="str">
        <f t="shared" si="162"/>
        <v/>
      </c>
      <c r="FN68" s="125" t="str">
        <f t="shared" si="163"/>
        <v/>
      </c>
      <c r="FO68" s="125" t="str">
        <f t="shared" si="190"/>
        <v/>
      </c>
      <c r="FP68" s="125" t="str">
        <f t="shared" si="190"/>
        <v/>
      </c>
      <c r="FQ68" s="125" t="str">
        <f t="shared" si="190"/>
        <v/>
      </c>
      <c r="FR68" s="125" t="str">
        <f t="shared" si="190"/>
        <v/>
      </c>
      <c r="FS68" s="125" t="str">
        <f t="shared" si="190"/>
        <v/>
      </c>
      <c r="FT68" s="125" t="str">
        <f t="shared" si="164"/>
        <v/>
      </c>
      <c r="FU68" s="125" t="str">
        <f t="shared" si="165"/>
        <v/>
      </c>
      <c r="FV68" s="125" t="str">
        <f t="shared" si="166"/>
        <v/>
      </c>
      <c r="FW68" s="125" t="str">
        <f t="shared" si="167"/>
        <v/>
      </c>
      <c r="FX68" s="125" t="str">
        <f t="shared" si="168"/>
        <v/>
      </c>
      <c r="FY68" s="125" t="str">
        <f t="shared" si="169"/>
        <v/>
      </c>
      <c r="FZ68" s="125" t="str">
        <f t="shared" si="170"/>
        <v/>
      </c>
      <c r="GA68" s="125" t="str">
        <f t="shared" si="171"/>
        <v/>
      </c>
      <c r="GB68" s="129" t="str">
        <f t="shared" si="172"/>
        <v/>
      </c>
      <c r="GC68" s="10"/>
      <c r="GD68" s="173" t="str">
        <f t="shared" si="173"/>
        <v/>
      </c>
      <c r="GE68" s="173" t="str">
        <f t="shared" si="174"/>
        <v/>
      </c>
      <c r="GF68" s="173" t="str">
        <f t="shared" si="93"/>
        <v/>
      </c>
      <c r="GG68" s="173" t="str">
        <f t="shared" si="175"/>
        <v/>
      </c>
      <c r="GH68" s="183" t="str">
        <f t="shared" si="176"/>
        <v/>
      </c>
      <c r="GI68" s="182" t="str">
        <f t="shared" si="177"/>
        <v/>
      </c>
      <c r="GJ68" s="173" t="str">
        <f t="shared" si="178"/>
        <v/>
      </c>
      <c r="GK68" s="173" t="str">
        <f t="shared" si="179"/>
        <v/>
      </c>
      <c r="GL68" s="173" t="str">
        <f t="shared" si="94"/>
        <v/>
      </c>
      <c r="GM68" s="10"/>
      <c r="GN68" s="10"/>
      <c r="GO68" s="10"/>
      <c r="GP68" s="10"/>
      <c r="GT68" s="12"/>
      <c r="GU68" s="12">
        <f t="shared" si="180"/>
        <v>0</v>
      </c>
      <c r="GV68" s="30" t="str">
        <f>IF(EJ68="ok",CHOOSE(AQ68,'Product Group Codes'!$B$4,'Product Group Codes'!$B$14,'Product Group Codes'!$B$24,'Product Group Codes'!$B$34,'Product Group Codes'!$B$39,'Product Group Codes'!$B$44,'Product Group Codes'!$B$47),"")</f>
        <v/>
      </c>
      <c r="GX68" s="156" t="b">
        <f t="shared" si="181"/>
        <v>1</v>
      </c>
      <c r="GY68" s="156" t="b">
        <f t="shared" si="182"/>
        <v>0</v>
      </c>
      <c r="GZ68" s="156" t="b">
        <f t="shared" si="183"/>
        <v>0</v>
      </c>
      <c r="HB68" s="156" t="b">
        <f t="shared" si="184"/>
        <v>0</v>
      </c>
      <c r="HD68" s="13" t="s">
        <v>3</v>
      </c>
    </row>
    <row r="69" spans="1:212" s="11" customFormat="1" ht="25.5">
      <c r="A69" s="28">
        <v>59</v>
      </c>
      <c r="B69" s="29" t="str">
        <f t="shared" si="103"/>
        <v/>
      </c>
      <c r="C69" s="143"/>
      <c r="D69" s="42"/>
      <c r="E69" s="42"/>
      <c r="F69" s="42"/>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26"/>
      <c r="AT69" s="17"/>
      <c r="AU69" s="26"/>
      <c r="AV69" s="121"/>
      <c r="AW69" s="17"/>
      <c r="AX69" s="26"/>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27"/>
      <c r="CJ69" s="164"/>
      <c r="CK69" s="172" t="str">
        <f t="shared" si="104"/>
        <v/>
      </c>
      <c r="CL69" s="168"/>
      <c r="CM69" s="169"/>
      <c r="CN69" s="169"/>
      <c r="CO69" s="169"/>
      <c r="CP69" s="188"/>
      <c r="CQ69" s="168"/>
      <c r="CR69" s="169"/>
      <c r="CS69" s="169"/>
      <c r="CT69" s="185"/>
      <c r="CU69" s="119"/>
      <c r="CV69" s="125" t="str">
        <f t="shared" si="105"/>
        <v/>
      </c>
      <c r="CW69" s="125" t="str">
        <f t="shared" si="106"/>
        <v/>
      </c>
      <c r="CX69" s="125" t="str">
        <f t="shared" si="107"/>
        <v/>
      </c>
      <c r="CY69" s="125" t="str">
        <f t="shared" si="108"/>
        <v/>
      </c>
      <c r="CZ69" s="125" t="str">
        <f t="shared" si="109"/>
        <v/>
      </c>
      <c r="DA69" s="125" t="str">
        <f t="shared" si="110"/>
        <v/>
      </c>
      <c r="DB69" s="125" t="str">
        <f t="shared" si="111"/>
        <v/>
      </c>
      <c r="DC69" s="125" t="str">
        <f t="shared" si="112"/>
        <v/>
      </c>
      <c r="DD69" s="125" t="str">
        <f t="shared" si="113"/>
        <v/>
      </c>
      <c r="DE69" s="125" t="str">
        <f t="shared" si="114"/>
        <v/>
      </c>
      <c r="DF69" s="125" t="str">
        <f t="shared" si="115"/>
        <v/>
      </c>
      <c r="DG69" s="125" t="str">
        <f t="shared" si="116"/>
        <v/>
      </c>
      <c r="DH69" s="125" t="str">
        <f t="shared" si="117"/>
        <v/>
      </c>
      <c r="DI69" s="125" t="str">
        <f t="shared" si="118"/>
        <v/>
      </c>
      <c r="DJ69" s="125" t="str">
        <f t="shared" si="119"/>
        <v/>
      </c>
      <c r="DK69" s="125" t="str">
        <f t="shared" si="120"/>
        <v/>
      </c>
      <c r="DL69" s="125" t="str">
        <f t="shared" si="121"/>
        <v/>
      </c>
      <c r="DM69" s="125" t="str">
        <f t="shared" si="122"/>
        <v/>
      </c>
      <c r="DN69" s="125" t="str">
        <f t="shared" si="123"/>
        <v/>
      </c>
      <c r="DO69" s="125" t="str">
        <f t="shared" si="124"/>
        <v/>
      </c>
      <c r="DP69" s="125" t="str">
        <f t="shared" si="125"/>
        <v/>
      </c>
      <c r="DQ69" s="125" t="str">
        <f t="shared" si="126"/>
        <v/>
      </c>
      <c r="DR69" s="125" t="str">
        <f t="shared" si="127"/>
        <v/>
      </c>
      <c r="DS69" s="125" t="str">
        <f t="shared" si="128"/>
        <v/>
      </c>
      <c r="DT69" s="125" t="str">
        <f t="shared" si="129"/>
        <v/>
      </c>
      <c r="DU69" s="125" t="str">
        <f t="shared" si="130"/>
        <v/>
      </c>
      <c r="DV69" s="125" t="str">
        <f t="shared" si="131"/>
        <v/>
      </c>
      <c r="DW69" s="125" t="str">
        <f t="shared" si="132"/>
        <v/>
      </c>
      <c r="DX69" s="125" t="str">
        <f t="shared" si="133"/>
        <v/>
      </c>
      <c r="DY69" s="125" t="str">
        <f t="shared" si="134"/>
        <v/>
      </c>
      <c r="DZ69" s="125" t="str">
        <f t="shared" si="135"/>
        <v/>
      </c>
      <c r="EA69" s="125" t="str">
        <f t="shared" si="136"/>
        <v/>
      </c>
      <c r="EB69" s="125" t="str">
        <f t="shared" si="137"/>
        <v/>
      </c>
      <c r="EC69" s="125" t="str">
        <f t="shared" si="138"/>
        <v/>
      </c>
      <c r="ED69" s="125" t="str">
        <f t="shared" si="139"/>
        <v/>
      </c>
      <c r="EE69" s="125" t="str">
        <f t="shared" si="140"/>
        <v/>
      </c>
      <c r="EF69" s="125" t="str">
        <f t="shared" si="141"/>
        <v/>
      </c>
      <c r="EG69" s="125" t="str">
        <f t="shared" si="142"/>
        <v/>
      </c>
      <c r="EH69" s="125" t="str">
        <f t="shared" si="143"/>
        <v/>
      </c>
      <c r="EI69" s="125" t="str">
        <f t="shared" si="144"/>
        <v/>
      </c>
      <c r="EJ69" s="125" t="str">
        <f t="shared" si="145"/>
        <v/>
      </c>
      <c r="EK69" s="125" t="str">
        <f t="shared" si="146"/>
        <v/>
      </c>
      <c r="EL69" s="125" t="str">
        <f t="shared" si="147"/>
        <v/>
      </c>
      <c r="EM69" s="125" t="str">
        <f t="shared" si="148"/>
        <v/>
      </c>
      <c r="EN69" s="125" t="str">
        <f t="shared" si="149"/>
        <v/>
      </c>
      <c r="EO69" s="125" t="str">
        <f t="shared" si="185"/>
        <v/>
      </c>
      <c r="EP69" s="125" t="str">
        <f t="shared" si="185"/>
        <v/>
      </c>
      <c r="EQ69" s="125" t="str">
        <f t="shared" si="185"/>
        <v/>
      </c>
      <c r="ER69" s="125" t="str">
        <f t="shared" si="150"/>
        <v/>
      </c>
      <c r="ES69" s="125" t="str">
        <f t="shared" si="151"/>
        <v/>
      </c>
      <c r="ET69" s="125" t="str">
        <f t="shared" si="152"/>
        <v/>
      </c>
      <c r="EU69" s="125" t="str">
        <f t="shared" si="153"/>
        <v/>
      </c>
      <c r="EV69" s="125" t="str">
        <f t="shared" si="154"/>
        <v/>
      </c>
      <c r="EW69" s="125" t="str">
        <f t="shared" si="155"/>
        <v/>
      </c>
      <c r="EX69" s="125" t="str">
        <f t="shared" si="186"/>
        <v/>
      </c>
      <c r="EY69" s="125" t="str">
        <f t="shared" si="186"/>
        <v/>
      </c>
      <c r="EZ69" s="125" t="str">
        <f t="shared" si="186"/>
        <v/>
      </c>
      <c r="FA69" s="125" t="str">
        <f t="shared" si="186"/>
        <v/>
      </c>
      <c r="FB69" s="125" t="str">
        <f t="shared" si="156"/>
        <v/>
      </c>
      <c r="FC69" s="125" t="str">
        <f t="shared" si="157"/>
        <v/>
      </c>
      <c r="FD69" s="125" t="str">
        <f t="shared" si="189"/>
        <v/>
      </c>
      <c r="FE69" s="125" t="str">
        <f t="shared" si="189"/>
        <v/>
      </c>
      <c r="FF69" s="125" t="str">
        <f t="shared" si="189"/>
        <v/>
      </c>
      <c r="FG69" s="125" t="str">
        <f t="shared" si="189"/>
        <v/>
      </c>
      <c r="FH69" s="125" t="str">
        <f t="shared" si="189"/>
        <v/>
      </c>
      <c r="FI69" s="125" t="str">
        <f t="shared" si="158"/>
        <v/>
      </c>
      <c r="FJ69" s="125" t="str">
        <f t="shared" si="159"/>
        <v/>
      </c>
      <c r="FK69" s="125" t="str">
        <f t="shared" si="160"/>
        <v/>
      </c>
      <c r="FL69" s="125" t="str">
        <f t="shared" si="161"/>
        <v/>
      </c>
      <c r="FM69" s="125" t="str">
        <f t="shared" si="162"/>
        <v/>
      </c>
      <c r="FN69" s="125" t="str">
        <f t="shared" si="163"/>
        <v/>
      </c>
      <c r="FO69" s="125" t="str">
        <f t="shared" si="190"/>
        <v/>
      </c>
      <c r="FP69" s="125" t="str">
        <f t="shared" si="190"/>
        <v/>
      </c>
      <c r="FQ69" s="125" t="str">
        <f t="shared" si="190"/>
        <v/>
      </c>
      <c r="FR69" s="125" t="str">
        <f t="shared" si="190"/>
        <v/>
      </c>
      <c r="FS69" s="125" t="str">
        <f t="shared" si="190"/>
        <v/>
      </c>
      <c r="FT69" s="125" t="str">
        <f t="shared" si="164"/>
        <v/>
      </c>
      <c r="FU69" s="125" t="str">
        <f t="shared" si="165"/>
        <v/>
      </c>
      <c r="FV69" s="125" t="str">
        <f t="shared" si="166"/>
        <v/>
      </c>
      <c r="FW69" s="125" t="str">
        <f t="shared" si="167"/>
        <v/>
      </c>
      <c r="FX69" s="125" t="str">
        <f t="shared" si="168"/>
        <v/>
      </c>
      <c r="FY69" s="125" t="str">
        <f t="shared" si="169"/>
        <v/>
      </c>
      <c r="FZ69" s="125" t="str">
        <f t="shared" si="170"/>
        <v/>
      </c>
      <c r="GA69" s="125" t="str">
        <f t="shared" si="171"/>
        <v/>
      </c>
      <c r="GB69" s="129" t="str">
        <f t="shared" si="172"/>
        <v/>
      </c>
      <c r="GC69" s="10"/>
      <c r="GD69" s="173" t="str">
        <f t="shared" si="173"/>
        <v/>
      </c>
      <c r="GE69" s="173" t="str">
        <f t="shared" si="174"/>
        <v/>
      </c>
      <c r="GF69" s="173" t="str">
        <f t="shared" si="93"/>
        <v/>
      </c>
      <c r="GG69" s="173" t="str">
        <f t="shared" si="175"/>
        <v/>
      </c>
      <c r="GH69" s="183" t="str">
        <f t="shared" si="176"/>
        <v/>
      </c>
      <c r="GI69" s="182" t="str">
        <f t="shared" si="177"/>
        <v/>
      </c>
      <c r="GJ69" s="173" t="str">
        <f t="shared" si="178"/>
        <v/>
      </c>
      <c r="GK69" s="173" t="str">
        <f t="shared" si="179"/>
        <v/>
      </c>
      <c r="GL69" s="173" t="str">
        <f t="shared" si="94"/>
        <v/>
      </c>
      <c r="GM69" s="10"/>
      <c r="GN69" s="10"/>
      <c r="GO69" s="10"/>
      <c r="GP69" s="10"/>
      <c r="GT69" s="12"/>
      <c r="GU69" s="12">
        <f t="shared" si="180"/>
        <v>0</v>
      </c>
      <c r="GV69" s="30" t="str">
        <f>IF(EJ69="ok",CHOOSE(AQ69,'Product Group Codes'!$B$4,'Product Group Codes'!$B$14,'Product Group Codes'!$B$24,'Product Group Codes'!$B$34,'Product Group Codes'!$B$39,'Product Group Codes'!$B$44,'Product Group Codes'!$B$47),"")</f>
        <v/>
      </c>
      <c r="GX69" s="156" t="b">
        <f t="shared" si="181"/>
        <v>1</v>
      </c>
      <c r="GY69" s="156" t="b">
        <f t="shared" si="182"/>
        <v>0</v>
      </c>
      <c r="GZ69" s="156" t="b">
        <f t="shared" si="183"/>
        <v>0</v>
      </c>
      <c r="HB69" s="156" t="b">
        <f t="shared" si="184"/>
        <v>0</v>
      </c>
      <c r="HD69" s="13" t="s">
        <v>3</v>
      </c>
    </row>
    <row r="70" spans="1:212" s="11" customFormat="1" ht="25.5">
      <c r="A70" s="28">
        <v>60</v>
      </c>
      <c r="B70" s="29" t="str">
        <f t="shared" si="103"/>
        <v/>
      </c>
      <c r="C70" s="143"/>
      <c r="D70" s="42"/>
      <c r="E70" s="42"/>
      <c r="F70" s="42"/>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26"/>
      <c r="AT70" s="17"/>
      <c r="AU70" s="26"/>
      <c r="AV70" s="121"/>
      <c r="AW70" s="17"/>
      <c r="AX70" s="26"/>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27"/>
      <c r="CJ70" s="164"/>
      <c r="CK70" s="172" t="str">
        <f t="shared" si="104"/>
        <v/>
      </c>
      <c r="CL70" s="168"/>
      <c r="CM70" s="169"/>
      <c r="CN70" s="169"/>
      <c r="CO70" s="169"/>
      <c r="CP70" s="188"/>
      <c r="CQ70" s="168"/>
      <c r="CR70" s="169"/>
      <c r="CS70" s="169"/>
      <c r="CT70" s="185"/>
      <c r="CU70" s="119"/>
      <c r="CV70" s="125" t="str">
        <f t="shared" si="105"/>
        <v/>
      </c>
      <c r="CW70" s="125" t="str">
        <f t="shared" si="106"/>
        <v/>
      </c>
      <c r="CX70" s="125" t="str">
        <f t="shared" si="107"/>
        <v/>
      </c>
      <c r="CY70" s="125" t="str">
        <f t="shared" si="108"/>
        <v/>
      </c>
      <c r="CZ70" s="125" t="str">
        <f t="shared" si="109"/>
        <v/>
      </c>
      <c r="DA70" s="125" t="str">
        <f t="shared" si="110"/>
        <v/>
      </c>
      <c r="DB70" s="125" t="str">
        <f t="shared" si="111"/>
        <v/>
      </c>
      <c r="DC70" s="125" t="str">
        <f t="shared" si="112"/>
        <v/>
      </c>
      <c r="DD70" s="125" t="str">
        <f t="shared" si="113"/>
        <v/>
      </c>
      <c r="DE70" s="125" t="str">
        <f t="shared" si="114"/>
        <v/>
      </c>
      <c r="DF70" s="125" t="str">
        <f t="shared" si="115"/>
        <v/>
      </c>
      <c r="DG70" s="125" t="str">
        <f t="shared" si="116"/>
        <v/>
      </c>
      <c r="DH70" s="125" t="str">
        <f t="shared" si="117"/>
        <v/>
      </c>
      <c r="DI70" s="125" t="str">
        <f t="shared" si="118"/>
        <v/>
      </c>
      <c r="DJ70" s="125" t="str">
        <f t="shared" si="119"/>
        <v/>
      </c>
      <c r="DK70" s="125" t="str">
        <f t="shared" si="120"/>
        <v/>
      </c>
      <c r="DL70" s="125" t="str">
        <f t="shared" si="121"/>
        <v/>
      </c>
      <c r="DM70" s="125" t="str">
        <f t="shared" si="122"/>
        <v/>
      </c>
      <c r="DN70" s="125" t="str">
        <f t="shared" si="123"/>
        <v/>
      </c>
      <c r="DO70" s="125" t="str">
        <f t="shared" si="124"/>
        <v/>
      </c>
      <c r="DP70" s="125" t="str">
        <f t="shared" si="125"/>
        <v/>
      </c>
      <c r="DQ70" s="125" t="str">
        <f t="shared" si="126"/>
        <v/>
      </c>
      <c r="DR70" s="125" t="str">
        <f t="shared" si="127"/>
        <v/>
      </c>
      <c r="DS70" s="125" t="str">
        <f t="shared" si="128"/>
        <v/>
      </c>
      <c r="DT70" s="125" t="str">
        <f t="shared" si="129"/>
        <v/>
      </c>
      <c r="DU70" s="125" t="str">
        <f t="shared" si="130"/>
        <v/>
      </c>
      <c r="DV70" s="125" t="str">
        <f t="shared" si="131"/>
        <v/>
      </c>
      <c r="DW70" s="125" t="str">
        <f t="shared" si="132"/>
        <v/>
      </c>
      <c r="DX70" s="125" t="str">
        <f t="shared" si="133"/>
        <v/>
      </c>
      <c r="DY70" s="125" t="str">
        <f t="shared" si="134"/>
        <v/>
      </c>
      <c r="DZ70" s="125" t="str">
        <f t="shared" si="135"/>
        <v/>
      </c>
      <c r="EA70" s="125" t="str">
        <f t="shared" si="136"/>
        <v/>
      </c>
      <c r="EB70" s="125" t="str">
        <f t="shared" si="137"/>
        <v/>
      </c>
      <c r="EC70" s="125" t="str">
        <f t="shared" si="138"/>
        <v/>
      </c>
      <c r="ED70" s="125" t="str">
        <f t="shared" si="139"/>
        <v/>
      </c>
      <c r="EE70" s="125" t="str">
        <f t="shared" si="140"/>
        <v/>
      </c>
      <c r="EF70" s="125" t="str">
        <f t="shared" si="141"/>
        <v/>
      </c>
      <c r="EG70" s="125" t="str">
        <f t="shared" si="142"/>
        <v/>
      </c>
      <c r="EH70" s="125" t="str">
        <f t="shared" si="143"/>
        <v/>
      </c>
      <c r="EI70" s="125" t="str">
        <f t="shared" si="144"/>
        <v/>
      </c>
      <c r="EJ70" s="125" t="str">
        <f t="shared" si="145"/>
        <v/>
      </c>
      <c r="EK70" s="125" t="str">
        <f t="shared" si="146"/>
        <v/>
      </c>
      <c r="EL70" s="125" t="str">
        <f t="shared" si="147"/>
        <v/>
      </c>
      <c r="EM70" s="125" t="str">
        <f t="shared" si="148"/>
        <v/>
      </c>
      <c r="EN70" s="125" t="str">
        <f t="shared" si="149"/>
        <v/>
      </c>
      <c r="EO70" s="125" t="str">
        <f t="shared" si="185"/>
        <v/>
      </c>
      <c r="EP70" s="125" t="str">
        <f t="shared" si="185"/>
        <v/>
      </c>
      <c r="EQ70" s="125" t="str">
        <f t="shared" si="185"/>
        <v/>
      </c>
      <c r="ER70" s="125" t="str">
        <f t="shared" si="150"/>
        <v/>
      </c>
      <c r="ES70" s="125" t="str">
        <f t="shared" si="151"/>
        <v/>
      </c>
      <c r="ET70" s="125" t="str">
        <f t="shared" si="152"/>
        <v/>
      </c>
      <c r="EU70" s="125" t="str">
        <f t="shared" si="153"/>
        <v/>
      </c>
      <c r="EV70" s="125" t="str">
        <f t="shared" si="154"/>
        <v/>
      </c>
      <c r="EW70" s="125" t="str">
        <f t="shared" si="155"/>
        <v/>
      </c>
      <c r="EX70" s="125" t="str">
        <f t="shared" si="186"/>
        <v/>
      </c>
      <c r="EY70" s="125" t="str">
        <f t="shared" si="186"/>
        <v/>
      </c>
      <c r="EZ70" s="125" t="str">
        <f t="shared" si="186"/>
        <v/>
      </c>
      <c r="FA70" s="125" t="str">
        <f t="shared" si="186"/>
        <v/>
      </c>
      <c r="FB70" s="125" t="str">
        <f t="shared" si="156"/>
        <v/>
      </c>
      <c r="FC70" s="125" t="str">
        <f t="shared" si="157"/>
        <v/>
      </c>
      <c r="FD70" s="125" t="str">
        <f t="shared" si="189"/>
        <v/>
      </c>
      <c r="FE70" s="125" t="str">
        <f t="shared" si="189"/>
        <v/>
      </c>
      <c r="FF70" s="125" t="str">
        <f t="shared" si="189"/>
        <v/>
      </c>
      <c r="FG70" s="125" t="str">
        <f t="shared" si="189"/>
        <v/>
      </c>
      <c r="FH70" s="125" t="str">
        <f t="shared" si="189"/>
        <v/>
      </c>
      <c r="FI70" s="125" t="str">
        <f t="shared" si="158"/>
        <v/>
      </c>
      <c r="FJ70" s="125" t="str">
        <f t="shared" si="159"/>
        <v/>
      </c>
      <c r="FK70" s="125" t="str">
        <f t="shared" si="160"/>
        <v/>
      </c>
      <c r="FL70" s="125" t="str">
        <f t="shared" si="161"/>
        <v/>
      </c>
      <c r="FM70" s="125" t="str">
        <f t="shared" si="162"/>
        <v/>
      </c>
      <c r="FN70" s="125" t="str">
        <f t="shared" si="163"/>
        <v/>
      </c>
      <c r="FO70" s="125" t="str">
        <f t="shared" si="190"/>
        <v/>
      </c>
      <c r="FP70" s="125" t="str">
        <f t="shared" si="190"/>
        <v/>
      </c>
      <c r="FQ70" s="125" t="str">
        <f t="shared" si="190"/>
        <v/>
      </c>
      <c r="FR70" s="125" t="str">
        <f t="shared" si="190"/>
        <v/>
      </c>
      <c r="FS70" s="125" t="str">
        <f t="shared" si="190"/>
        <v/>
      </c>
      <c r="FT70" s="125" t="str">
        <f t="shared" si="164"/>
        <v/>
      </c>
      <c r="FU70" s="125" t="str">
        <f t="shared" si="165"/>
        <v/>
      </c>
      <c r="FV70" s="125" t="str">
        <f t="shared" si="166"/>
        <v/>
      </c>
      <c r="FW70" s="125" t="str">
        <f t="shared" si="167"/>
        <v/>
      </c>
      <c r="FX70" s="125" t="str">
        <f t="shared" si="168"/>
        <v/>
      </c>
      <c r="FY70" s="125" t="str">
        <f t="shared" si="169"/>
        <v/>
      </c>
      <c r="FZ70" s="125" t="str">
        <f t="shared" si="170"/>
        <v/>
      </c>
      <c r="GA70" s="125" t="str">
        <f t="shared" si="171"/>
        <v/>
      </c>
      <c r="GB70" s="129" t="str">
        <f t="shared" si="172"/>
        <v/>
      </c>
      <c r="GC70" s="10"/>
      <c r="GD70" s="173" t="str">
        <f t="shared" si="173"/>
        <v/>
      </c>
      <c r="GE70" s="173" t="str">
        <f t="shared" si="174"/>
        <v/>
      </c>
      <c r="GF70" s="173" t="str">
        <f t="shared" si="93"/>
        <v/>
      </c>
      <c r="GG70" s="173" t="str">
        <f t="shared" si="175"/>
        <v/>
      </c>
      <c r="GH70" s="183" t="str">
        <f t="shared" si="176"/>
        <v/>
      </c>
      <c r="GI70" s="182" t="str">
        <f t="shared" si="177"/>
        <v/>
      </c>
      <c r="GJ70" s="173" t="str">
        <f t="shared" si="178"/>
        <v/>
      </c>
      <c r="GK70" s="173" t="str">
        <f t="shared" si="179"/>
        <v/>
      </c>
      <c r="GL70" s="173" t="str">
        <f t="shared" si="94"/>
        <v/>
      </c>
      <c r="GM70" s="10"/>
      <c r="GN70" s="10"/>
      <c r="GO70" s="10"/>
      <c r="GP70" s="10"/>
      <c r="GT70" s="12"/>
      <c r="GU70" s="12">
        <f t="shared" si="180"/>
        <v>0</v>
      </c>
      <c r="GV70" s="30" t="str">
        <f>IF(EJ70="ok",CHOOSE(AQ70,'Product Group Codes'!$B$4,'Product Group Codes'!$B$14,'Product Group Codes'!$B$24,'Product Group Codes'!$B$34,'Product Group Codes'!$B$39,'Product Group Codes'!$B$44,'Product Group Codes'!$B$47),"")</f>
        <v/>
      </c>
      <c r="GX70" s="156" t="b">
        <f t="shared" si="181"/>
        <v>1</v>
      </c>
      <c r="GY70" s="156" t="b">
        <f t="shared" si="182"/>
        <v>0</v>
      </c>
      <c r="GZ70" s="156" t="b">
        <f t="shared" si="183"/>
        <v>0</v>
      </c>
      <c r="HB70" s="156" t="b">
        <f t="shared" si="184"/>
        <v>0</v>
      </c>
      <c r="HD70" s="13" t="s">
        <v>3</v>
      </c>
    </row>
    <row r="71" spans="1:212" s="11" customFormat="1" ht="25.5">
      <c r="A71" s="28">
        <v>61</v>
      </c>
      <c r="B71" s="29" t="str">
        <f t="shared" si="103"/>
        <v/>
      </c>
      <c r="C71" s="143"/>
      <c r="D71" s="42"/>
      <c r="E71" s="42"/>
      <c r="F71" s="42"/>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26"/>
      <c r="AT71" s="17"/>
      <c r="AU71" s="26"/>
      <c r="AV71" s="121"/>
      <c r="AW71" s="17"/>
      <c r="AX71" s="26"/>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27"/>
      <c r="CJ71" s="164"/>
      <c r="CK71" s="172" t="str">
        <f t="shared" si="104"/>
        <v/>
      </c>
      <c r="CL71" s="168"/>
      <c r="CM71" s="169"/>
      <c r="CN71" s="169"/>
      <c r="CO71" s="169"/>
      <c r="CP71" s="188"/>
      <c r="CQ71" s="168"/>
      <c r="CR71" s="169"/>
      <c r="CS71" s="169"/>
      <c r="CT71" s="185"/>
      <c r="CU71" s="119"/>
      <c r="CV71" s="125" t="str">
        <f t="shared" si="105"/>
        <v/>
      </c>
      <c r="CW71" s="125" t="str">
        <f t="shared" si="106"/>
        <v/>
      </c>
      <c r="CX71" s="125" t="str">
        <f t="shared" si="107"/>
        <v/>
      </c>
      <c r="CY71" s="125" t="str">
        <f t="shared" si="108"/>
        <v/>
      </c>
      <c r="CZ71" s="125" t="str">
        <f t="shared" si="109"/>
        <v/>
      </c>
      <c r="DA71" s="125" t="str">
        <f t="shared" si="110"/>
        <v/>
      </c>
      <c r="DB71" s="125" t="str">
        <f t="shared" si="111"/>
        <v/>
      </c>
      <c r="DC71" s="125" t="str">
        <f t="shared" si="112"/>
        <v/>
      </c>
      <c r="DD71" s="125" t="str">
        <f t="shared" si="113"/>
        <v/>
      </c>
      <c r="DE71" s="125" t="str">
        <f t="shared" si="114"/>
        <v/>
      </c>
      <c r="DF71" s="125" t="str">
        <f t="shared" si="115"/>
        <v/>
      </c>
      <c r="DG71" s="125" t="str">
        <f t="shared" si="116"/>
        <v/>
      </c>
      <c r="DH71" s="125" t="str">
        <f t="shared" si="117"/>
        <v/>
      </c>
      <c r="DI71" s="125" t="str">
        <f t="shared" si="118"/>
        <v/>
      </c>
      <c r="DJ71" s="125" t="str">
        <f t="shared" si="119"/>
        <v/>
      </c>
      <c r="DK71" s="125" t="str">
        <f t="shared" si="120"/>
        <v/>
      </c>
      <c r="DL71" s="125" t="str">
        <f t="shared" si="121"/>
        <v/>
      </c>
      <c r="DM71" s="125" t="str">
        <f t="shared" si="122"/>
        <v/>
      </c>
      <c r="DN71" s="125" t="str">
        <f t="shared" si="123"/>
        <v/>
      </c>
      <c r="DO71" s="125" t="str">
        <f t="shared" si="124"/>
        <v/>
      </c>
      <c r="DP71" s="125" t="str">
        <f t="shared" si="125"/>
        <v/>
      </c>
      <c r="DQ71" s="125" t="str">
        <f t="shared" si="126"/>
        <v/>
      </c>
      <c r="DR71" s="125" t="str">
        <f t="shared" si="127"/>
        <v/>
      </c>
      <c r="DS71" s="125" t="str">
        <f t="shared" si="128"/>
        <v/>
      </c>
      <c r="DT71" s="125" t="str">
        <f t="shared" si="129"/>
        <v/>
      </c>
      <c r="DU71" s="125" t="str">
        <f t="shared" si="130"/>
        <v/>
      </c>
      <c r="DV71" s="125" t="str">
        <f t="shared" si="131"/>
        <v/>
      </c>
      <c r="DW71" s="125" t="str">
        <f t="shared" si="132"/>
        <v/>
      </c>
      <c r="DX71" s="125" t="str">
        <f t="shared" si="133"/>
        <v/>
      </c>
      <c r="DY71" s="125" t="str">
        <f t="shared" si="134"/>
        <v/>
      </c>
      <c r="DZ71" s="125" t="str">
        <f t="shared" si="135"/>
        <v/>
      </c>
      <c r="EA71" s="125" t="str">
        <f t="shared" si="136"/>
        <v/>
      </c>
      <c r="EB71" s="125" t="str">
        <f t="shared" si="137"/>
        <v/>
      </c>
      <c r="EC71" s="125" t="str">
        <f t="shared" si="138"/>
        <v/>
      </c>
      <c r="ED71" s="125" t="str">
        <f t="shared" si="139"/>
        <v/>
      </c>
      <c r="EE71" s="125" t="str">
        <f t="shared" si="140"/>
        <v/>
      </c>
      <c r="EF71" s="125" t="str">
        <f t="shared" si="141"/>
        <v/>
      </c>
      <c r="EG71" s="125" t="str">
        <f t="shared" si="142"/>
        <v/>
      </c>
      <c r="EH71" s="125" t="str">
        <f t="shared" si="143"/>
        <v/>
      </c>
      <c r="EI71" s="125" t="str">
        <f t="shared" si="144"/>
        <v/>
      </c>
      <c r="EJ71" s="125" t="str">
        <f t="shared" si="145"/>
        <v/>
      </c>
      <c r="EK71" s="125" t="str">
        <f t="shared" si="146"/>
        <v/>
      </c>
      <c r="EL71" s="125" t="str">
        <f t="shared" si="147"/>
        <v/>
      </c>
      <c r="EM71" s="125" t="str">
        <f t="shared" si="148"/>
        <v/>
      </c>
      <c r="EN71" s="125" t="str">
        <f t="shared" si="149"/>
        <v/>
      </c>
      <c r="EO71" s="125" t="str">
        <f t="shared" ref="EO71:EQ90" si="191">IF(COUNTA($C71:$CI71)=0,"","ok")</f>
        <v/>
      </c>
      <c r="EP71" s="125" t="str">
        <f t="shared" si="191"/>
        <v/>
      </c>
      <c r="EQ71" s="125" t="str">
        <f t="shared" si="191"/>
        <v/>
      </c>
      <c r="ER71" s="125" t="str">
        <f t="shared" si="150"/>
        <v/>
      </c>
      <c r="ES71" s="125" t="str">
        <f t="shared" si="151"/>
        <v/>
      </c>
      <c r="ET71" s="125" t="str">
        <f t="shared" si="152"/>
        <v/>
      </c>
      <c r="EU71" s="125" t="str">
        <f t="shared" si="153"/>
        <v/>
      </c>
      <c r="EV71" s="125" t="str">
        <f t="shared" si="154"/>
        <v/>
      </c>
      <c r="EW71" s="125" t="str">
        <f t="shared" si="155"/>
        <v/>
      </c>
      <c r="EX71" s="125" t="str">
        <f t="shared" ref="EX71:FA90" si="192">IF(COUNTA($C71:$CI71)=0,"","ok")</f>
        <v/>
      </c>
      <c r="EY71" s="125" t="str">
        <f t="shared" si="192"/>
        <v/>
      </c>
      <c r="EZ71" s="125" t="str">
        <f t="shared" si="192"/>
        <v/>
      </c>
      <c r="FA71" s="125" t="str">
        <f t="shared" si="192"/>
        <v/>
      </c>
      <c r="FB71" s="125" t="str">
        <f t="shared" si="156"/>
        <v/>
      </c>
      <c r="FC71" s="125" t="str">
        <f t="shared" si="157"/>
        <v/>
      </c>
      <c r="FD71" s="125" t="str">
        <f t="shared" ref="FD71:FH80" si="193">IF(COUNTA($C71:$CI71)=0,"","ok")</f>
        <v/>
      </c>
      <c r="FE71" s="125" t="str">
        <f t="shared" si="193"/>
        <v/>
      </c>
      <c r="FF71" s="125" t="str">
        <f t="shared" si="193"/>
        <v/>
      </c>
      <c r="FG71" s="125" t="str">
        <f t="shared" si="193"/>
        <v/>
      </c>
      <c r="FH71" s="125" t="str">
        <f t="shared" si="193"/>
        <v/>
      </c>
      <c r="FI71" s="125" t="str">
        <f t="shared" si="158"/>
        <v/>
      </c>
      <c r="FJ71" s="125" t="str">
        <f t="shared" si="159"/>
        <v/>
      </c>
      <c r="FK71" s="125" t="str">
        <f t="shared" si="160"/>
        <v/>
      </c>
      <c r="FL71" s="125" t="str">
        <f t="shared" si="161"/>
        <v/>
      </c>
      <c r="FM71" s="125" t="str">
        <f t="shared" si="162"/>
        <v/>
      </c>
      <c r="FN71" s="125" t="str">
        <f t="shared" si="163"/>
        <v/>
      </c>
      <c r="FO71" s="125" t="str">
        <f t="shared" ref="FO71:FS80" si="194">IF(COUNTA($C71:$CI71)=0,"","ok")</f>
        <v/>
      </c>
      <c r="FP71" s="125" t="str">
        <f t="shared" si="194"/>
        <v/>
      </c>
      <c r="FQ71" s="125" t="str">
        <f t="shared" si="194"/>
        <v/>
      </c>
      <c r="FR71" s="125" t="str">
        <f t="shared" si="194"/>
        <v/>
      </c>
      <c r="FS71" s="125" t="str">
        <f t="shared" si="194"/>
        <v/>
      </c>
      <c r="FT71" s="125" t="str">
        <f t="shared" si="164"/>
        <v/>
      </c>
      <c r="FU71" s="125" t="str">
        <f t="shared" si="165"/>
        <v/>
      </c>
      <c r="FV71" s="125" t="str">
        <f t="shared" si="166"/>
        <v/>
      </c>
      <c r="FW71" s="125" t="str">
        <f t="shared" si="167"/>
        <v/>
      </c>
      <c r="FX71" s="125" t="str">
        <f t="shared" si="168"/>
        <v/>
      </c>
      <c r="FY71" s="125" t="str">
        <f t="shared" si="169"/>
        <v/>
      </c>
      <c r="FZ71" s="125" t="str">
        <f t="shared" si="170"/>
        <v/>
      </c>
      <c r="GA71" s="125" t="str">
        <f t="shared" si="171"/>
        <v/>
      </c>
      <c r="GB71" s="129" t="str">
        <f t="shared" si="172"/>
        <v/>
      </c>
      <c r="GC71" s="10"/>
      <c r="GD71" s="173" t="str">
        <f t="shared" si="173"/>
        <v/>
      </c>
      <c r="GE71" s="173" t="str">
        <f t="shared" si="174"/>
        <v/>
      </c>
      <c r="GF71" s="173" t="str">
        <f t="shared" si="93"/>
        <v/>
      </c>
      <c r="GG71" s="173" t="str">
        <f t="shared" si="175"/>
        <v/>
      </c>
      <c r="GH71" s="183" t="str">
        <f t="shared" si="176"/>
        <v/>
      </c>
      <c r="GI71" s="182" t="str">
        <f t="shared" si="177"/>
        <v/>
      </c>
      <c r="GJ71" s="173" t="str">
        <f t="shared" si="178"/>
        <v/>
      </c>
      <c r="GK71" s="173" t="str">
        <f t="shared" si="179"/>
        <v/>
      </c>
      <c r="GL71" s="173" t="str">
        <f t="shared" si="94"/>
        <v/>
      </c>
      <c r="GM71" s="10"/>
      <c r="GN71" s="10"/>
      <c r="GO71" s="10"/>
      <c r="GP71" s="10"/>
      <c r="GT71" s="12"/>
      <c r="GU71" s="12">
        <f t="shared" si="180"/>
        <v>0</v>
      </c>
      <c r="GV71" s="30" t="str">
        <f>IF(EJ71="ok",CHOOSE(AQ71,'Product Group Codes'!$B$4,'Product Group Codes'!$B$14,'Product Group Codes'!$B$24,'Product Group Codes'!$B$34,'Product Group Codes'!$B$39,'Product Group Codes'!$B$44,'Product Group Codes'!$B$47),"")</f>
        <v/>
      </c>
      <c r="GX71" s="156" t="b">
        <f t="shared" si="181"/>
        <v>1</v>
      </c>
      <c r="GY71" s="156" t="b">
        <f t="shared" si="182"/>
        <v>0</v>
      </c>
      <c r="GZ71" s="156" t="b">
        <f t="shared" si="183"/>
        <v>0</v>
      </c>
      <c r="HB71" s="156" t="b">
        <f t="shared" si="184"/>
        <v>0</v>
      </c>
      <c r="HD71" s="13" t="s">
        <v>3</v>
      </c>
    </row>
    <row r="72" spans="1:212" s="11" customFormat="1" ht="25.5">
      <c r="A72" s="28">
        <v>62</v>
      </c>
      <c r="B72" s="29" t="str">
        <f t="shared" si="103"/>
        <v/>
      </c>
      <c r="C72" s="143"/>
      <c r="D72" s="42"/>
      <c r="E72" s="42"/>
      <c r="F72" s="42"/>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26"/>
      <c r="AT72" s="17"/>
      <c r="AU72" s="26"/>
      <c r="AV72" s="121"/>
      <c r="AW72" s="17"/>
      <c r="AX72" s="26"/>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27"/>
      <c r="CJ72" s="164"/>
      <c r="CK72" s="172" t="str">
        <f t="shared" si="104"/>
        <v/>
      </c>
      <c r="CL72" s="168"/>
      <c r="CM72" s="169"/>
      <c r="CN72" s="169"/>
      <c r="CO72" s="169"/>
      <c r="CP72" s="188"/>
      <c r="CQ72" s="168"/>
      <c r="CR72" s="169"/>
      <c r="CS72" s="169"/>
      <c r="CT72" s="185"/>
      <c r="CU72" s="119"/>
      <c r="CV72" s="125" t="str">
        <f t="shared" si="105"/>
        <v/>
      </c>
      <c r="CW72" s="125" t="str">
        <f t="shared" si="106"/>
        <v/>
      </c>
      <c r="CX72" s="125" t="str">
        <f t="shared" si="107"/>
        <v/>
      </c>
      <c r="CY72" s="125" t="str">
        <f t="shared" si="108"/>
        <v/>
      </c>
      <c r="CZ72" s="125" t="str">
        <f t="shared" si="109"/>
        <v/>
      </c>
      <c r="DA72" s="125" t="str">
        <f t="shared" si="110"/>
        <v/>
      </c>
      <c r="DB72" s="125" t="str">
        <f t="shared" si="111"/>
        <v/>
      </c>
      <c r="DC72" s="125" t="str">
        <f t="shared" si="112"/>
        <v/>
      </c>
      <c r="DD72" s="125" t="str">
        <f t="shared" si="113"/>
        <v/>
      </c>
      <c r="DE72" s="125" t="str">
        <f t="shared" si="114"/>
        <v/>
      </c>
      <c r="DF72" s="125" t="str">
        <f t="shared" si="115"/>
        <v/>
      </c>
      <c r="DG72" s="125" t="str">
        <f t="shared" si="116"/>
        <v/>
      </c>
      <c r="DH72" s="125" t="str">
        <f t="shared" si="117"/>
        <v/>
      </c>
      <c r="DI72" s="125" t="str">
        <f t="shared" si="118"/>
        <v/>
      </c>
      <c r="DJ72" s="125" t="str">
        <f t="shared" si="119"/>
        <v/>
      </c>
      <c r="DK72" s="125" t="str">
        <f t="shared" si="120"/>
        <v/>
      </c>
      <c r="DL72" s="125" t="str">
        <f t="shared" si="121"/>
        <v/>
      </c>
      <c r="DM72" s="125" t="str">
        <f t="shared" si="122"/>
        <v/>
      </c>
      <c r="DN72" s="125" t="str">
        <f t="shared" si="123"/>
        <v/>
      </c>
      <c r="DO72" s="125" t="str">
        <f t="shared" si="124"/>
        <v/>
      </c>
      <c r="DP72" s="125" t="str">
        <f t="shared" si="125"/>
        <v/>
      </c>
      <c r="DQ72" s="125" t="str">
        <f t="shared" si="126"/>
        <v/>
      </c>
      <c r="DR72" s="125" t="str">
        <f t="shared" si="127"/>
        <v/>
      </c>
      <c r="DS72" s="125" t="str">
        <f t="shared" si="128"/>
        <v/>
      </c>
      <c r="DT72" s="125" t="str">
        <f t="shared" si="129"/>
        <v/>
      </c>
      <c r="DU72" s="125" t="str">
        <f t="shared" si="130"/>
        <v/>
      </c>
      <c r="DV72" s="125" t="str">
        <f t="shared" si="131"/>
        <v/>
      </c>
      <c r="DW72" s="125" t="str">
        <f t="shared" si="132"/>
        <v/>
      </c>
      <c r="DX72" s="125" t="str">
        <f t="shared" si="133"/>
        <v/>
      </c>
      <c r="DY72" s="125" t="str">
        <f t="shared" si="134"/>
        <v/>
      </c>
      <c r="DZ72" s="125" t="str">
        <f t="shared" si="135"/>
        <v/>
      </c>
      <c r="EA72" s="125" t="str">
        <f t="shared" si="136"/>
        <v/>
      </c>
      <c r="EB72" s="125" t="str">
        <f t="shared" si="137"/>
        <v/>
      </c>
      <c r="EC72" s="125" t="str">
        <f t="shared" si="138"/>
        <v/>
      </c>
      <c r="ED72" s="125" t="str">
        <f t="shared" si="139"/>
        <v/>
      </c>
      <c r="EE72" s="125" t="str">
        <f t="shared" si="140"/>
        <v/>
      </c>
      <c r="EF72" s="125" t="str">
        <f t="shared" si="141"/>
        <v/>
      </c>
      <c r="EG72" s="125" t="str">
        <f t="shared" si="142"/>
        <v/>
      </c>
      <c r="EH72" s="125" t="str">
        <f t="shared" si="143"/>
        <v/>
      </c>
      <c r="EI72" s="125" t="str">
        <f t="shared" si="144"/>
        <v/>
      </c>
      <c r="EJ72" s="125" t="str">
        <f t="shared" si="145"/>
        <v/>
      </c>
      <c r="EK72" s="125" t="str">
        <f t="shared" si="146"/>
        <v/>
      </c>
      <c r="EL72" s="125" t="str">
        <f t="shared" si="147"/>
        <v/>
      </c>
      <c r="EM72" s="125" t="str">
        <f t="shared" si="148"/>
        <v/>
      </c>
      <c r="EN72" s="125" t="str">
        <f t="shared" si="149"/>
        <v/>
      </c>
      <c r="EO72" s="125" t="str">
        <f t="shared" si="191"/>
        <v/>
      </c>
      <c r="EP72" s="125" t="str">
        <f t="shared" si="191"/>
        <v/>
      </c>
      <c r="EQ72" s="125" t="str">
        <f t="shared" si="191"/>
        <v/>
      </c>
      <c r="ER72" s="125" t="str">
        <f t="shared" si="150"/>
        <v/>
      </c>
      <c r="ES72" s="125" t="str">
        <f t="shared" si="151"/>
        <v/>
      </c>
      <c r="ET72" s="125" t="str">
        <f t="shared" si="152"/>
        <v/>
      </c>
      <c r="EU72" s="125" t="str">
        <f t="shared" si="153"/>
        <v/>
      </c>
      <c r="EV72" s="125" t="str">
        <f t="shared" si="154"/>
        <v/>
      </c>
      <c r="EW72" s="125" t="str">
        <f t="shared" si="155"/>
        <v/>
      </c>
      <c r="EX72" s="125" t="str">
        <f t="shared" si="192"/>
        <v/>
      </c>
      <c r="EY72" s="125" t="str">
        <f t="shared" si="192"/>
        <v/>
      </c>
      <c r="EZ72" s="125" t="str">
        <f t="shared" si="192"/>
        <v/>
      </c>
      <c r="FA72" s="125" t="str">
        <f t="shared" si="192"/>
        <v/>
      </c>
      <c r="FB72" s="125" t="str">
        <f t="shared" si="156"/>
        <v/>
      </c>
      <c r="FC72" s="125" t="str">
        <f t="shared" si="157"/>
        <v/>
      </c>
      <c r="FD72" s="125" t="str">
        <f t="shared" si="193"/>
        <v/>
      </c>
      <c r="FE72" s="125" t="str">
        <f t="shared" si="193"/>
        <v/>
      </c>
      <c r="FF72" s="125" t="str">
        <f t="shared" si="193"/>
        <v/>
      </c>
      <c r="FG72" s="125" t="str">
        <f t="shared" si="193"/>
        <v/>
      </c>
      <c r="FH72" s="125" t="str">
        <f t="shared" si="193"/>
        <v/>
      </c>
      <c r="FI72" s="125" t="str">
        <f t="shared" si="158"/>
        <v/>
      </c>
      <c r="FJ72" s="125" t="str">
        <f t="shared" si="159"/>
        <v/>
      </c>
      <c r="FK72" s="125" t="str">
        <f t="shared" si="160"/>
        <v/>
      </c>
      <c r="FL72" s="125" t="str">
        <f t="shared" si="161"/>
        <v/>
      </c>
      <c r="FM72" s="125" t="str">
        <f t="shared" si="162"/>
        <v/>
      </c>
      <c r="FN72" s="125" t="str">
        <f t="shared" si="163"/>
        <v/>
      </c>
      <c r="FO72" s="125" t="str">
        <f t="shared" si="194"/>
        <v/>
      </c>
      <c r="FP72" s="125" t="str">
        <f t="shared" si="194"/>
        <v/>
      </c>
      <c r="FQ72" s="125" t="str">
        <f t="shared" si="194"/>
        <v/>
      </c>
      <c r="FR72" s="125" t="str">
        <f t="shared" si="194"/>
        <v/>
      </c>
      <c r="FS72" s="125" t="str">
        <f t="shared" si="194"/>
        <v/>
      </c>
      <c r="FT72" s="125" t="str">
        <f t="shared" si="164"/>
        <v/>
      </c>
      <c r="FU72" s="125" t="str">
        <f t="shared" si="165"/>
        <v/>
      </c>
      <c r="FV72" s="125" t="str">
        <f t="shared" si="166"/>
        <v/>
      </c>
      <c r="FW72" s="125" t="str">
        <f t="shared" si="167"/>
        <v/>
      </c>
      <c r="FX72" s="125" t="str">
        <f t="shared" si="168"/>
        <v/>
      </c>
      <c r="FY72" s="125" t="str">
        <f t="shared" si="169"/>
        <v/>
      </c>
      <c r="FZ72" s="125" t="str">
        <f t="shared" si="170"/>
        <v/>
      </c>
      <c r="GA72" s="125" t="str">
        <f t="shared" si="171"/>
        <v/>
      </c>
      <c r="GB72" s="129" t="str">
        <f t="shared" si="172"/>
        <v/>
      </c>
      <c r="GC72" s="10"/>
      <c r="GD72" s="173" t="str">
        <f t="shared" si="173"/>
        <v/>
      </c>
      <c r="GE72" s="173" t="str">
        <f t="shared" si="174"/>
        <v/>
      </c>
      <c r="GF72" s="173" t="str">
        <f t="shared" si="93"/>
        <v/>
      </c>
      <c r="GG72" s="173" t="str">
        <f t="shared" si="175"/>
        <v/>
      </c>
      <c r="GH72" s="183" t="str">
        <f t="shared" si="176"/>
        <v/>
      </c>
      <c r="GI72" s="182" t="str">
        <f t="shared" si="177"/>
        <v/>
      </c>
      <c r="GJ72" s="173" t="str">
        <f t="shared" si="178"/>
        <v/>
      </c>
      <c r="GK72" s="173" t="str">
        <f t="shared" si="179"/>
        <v/>
      </c>
      <c r="GL72" s="173" t="str">
        <f t="shared" si="94"/>
        <v/>
      </c>
      <c r="GM72" s="10"/>
      <c r="GN72" s="10"/>
      <c r="GO72" s="10"/>
      <c r="GP72" s="10"/>
      <c r="GT72" s="12"/>
      <c r="GU72" s="12">
        <f t="shared" si="180"/>
        <v>0</v>
      </c>
      <c r="GV72" s="30" t="str">
        <f>IF(EJ72="ok",CHOOSE(AQ72,'Product Group Codes'!$B$4,'Product Group Codes'!$B$14,'Product Group Codes'!$B$24,'Product Group Codes'!$B$34,'Product Group Codes'!$B$39,'Product Group Codes'!$B$44,'Product Group Codes'!$B$47),"")</f>
        <v/>
      </c>
      <c r="GX72" s="156" t="b">
        <f t="shared" si="181"/>
        <v>1</v>
      </c>
      <c r="GY72" s="156" t="b">
        <f t="shared" si="182"/>
        <v>0</v>
      </c>
      <c r="GZ72" s="156" t="b">
        <f t="shared" si="183"/>
        <v>0</v>
      </c>
      <c r="HB72" s="156" t="b">
        <f t="shared" si="184"/>
        <v>0</v>
      </c>
      <c r="HD72" s="13" t="s">
        <v>3</v>
      </c>
    </row>
    <row r="73" spans="1:212" s="11" customFormat="1" ht="25.5">
      <c r="A73" s="28">
        <v>63</v>
      </c>
      <c r="B73" s="29" t="str">
        <f t="shared" si="103"/>
        <v/>
      </c>
      <c r="C73" s="143"/>
      <c r="D73" s="42"/>
      <c r="E73" s="42"/>
      <c r="F73" s="42"/>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26"/>
      <c r="AT73" s="17"/>
      <c r="AU73" s="26"/>
      <c r="AV73" s="121"/>
      <c r="AW73" s="17"/>
      <c r="AX73" s="26"/>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27"/>
      <c r="CJ73" s="164"/>
      <c r="CK73" s="172" t="str">
        <f t="shared" si="104"/>
        <v/>
      </c>
      <c r="CL73" s="168"/>
      <c r="CM73" s="169"/>
      <c r="CN73" s="169"/>
      <c r="CO73" s="169"/>
      <c r="CP73" s="188"/>
      <c r="CQ73" s="168"/>
      <c r="CR73" s="169"/>
      <c r="CS73" s="169"/>
      <c r="CT73" s="185"/>
      <c r="CU73" s="119"/>
      <c r="CV73" s="125" t="str">
        <f t="shared" si="105"/>
        <v/>
      </c>
      <c r="CW73" s="125" t="str">
        <f t="shared" si="106"/>
        <v/>
      </c>
      <c r="CX73" s="125" t="str">
        <f t="shared" si="107"/>
        <v/>
      </c>
      <c r="CY73" s="125" t="str">
        <f t="shared" si="108"/>
        <v/>
      </c>
      <c r="CZ73" s="125" t="str">
        <f t="shared" si="109"/>
        <v/>
      </c>
      <c r="DA73" s="125" t="str">
        <f t="shared" si="110"/>
        <v/>
      </c>
      <c r="DB73" s="125" t="str">
        <f t="shared" si="111"/>
        <v/>
      </c>
      <c r="DC73" s="125" t="str">
        <f t="shared" si="112"/>
        <v/>
      </c>
      <c r="DD73" s="125" t="str">
        <f t="shared" si="113"/>
        <v/>
      </c>
      <c r="DE73" s="125" t="str">
        <f t="shared" si="114"/>
        <v/>
      </c>
      <c r="DF73" s="125" t="str">
        <f t="shared" si="115"/>
        <v/>
      </c>
      <c r="DG73" s="125" t="str">
        <f t="shared" si="116"/>
        <v/>
      </c>
      <c r="DH73" s="125" t="str">
        <f t="shared" si="117"/>
        <v/>
      </c>
      <c r="DI73" s="125" t="str">
        <f t="shared" si="118"/>
        <v/>
      </c>
      <c r="DJ73" s="125" t="str">
        <f t="shared" si="119"/>
        <v/>
      </c>
      <c r="DK73" s="125" t="str">
        <f t="shared" si="120"/>
        <v/>
      </c>
      <c r="DL73" s="125" t="str">
        <f t="shared" si="121"/>
        <v/>
      </c>
      <c r="DM73" s="125" t="str">
        <f t="shared" si="122"/>
        <v/>
      </c>
      <c r="DN73" s="125" t="str">
        <f t="shared" si="123"/>
        <v/>
      </c>
      <c r="DO73" s="125" t="str">
        <f t="shared" si="124"/>
        <v/>
      </c>
      <c r="DP73" s="125" t="str">
        <f t="shared" si="125"/>
        <v/>
      </c>
      <c r="DQ73" s="125" t="str">
        <f t="shared" si="126"/>
        <v/>
      </c>
      <c r="DR73" s="125" t="str">
        <f t="shared" si="127"/>
        <v/>
      </c>
      <c r="DS73" s="125" t="str">
        <f t="shared" si="128"/>
        <v/>
      </c>
      <c r="DT73" s="125" t="str">
        <f t="shared" si="129"/>
        <v/>
      </c>
      <c r="DU73" s="125" t="str">
        <f t="shared" si="130"/>
        <v/>
      </c>
      <c r="DV73" s="125" t="str">
        <f t="shared" si="131"/>
        <v/>
      </c>
      <c r="DW73" s="125" t="str">
        <f t="shared" si="132"/>
        <v/>
      </c>
      <c r="DX73" s="125" t="str">
        <f t="shared" si="133"/>
        <v/>
      </c>
      <c r="DY73" s="125" t="str">
        <f t="shared" si="134"/>
        <v/>
      </c>
      <c r="DZ73" s="125" t="str">
        <f t="shared" si="135"/>
        <v/>
      </c>
      <c r="EA73" s="125" t="str">
        <f t="shared" si="136"/>
        <v/>
      </c>
      <c r="EB73" s="125" t="str">
        <f t="shared" si="137"/>
        <v/>
      </c>
      <c r="EC73" s="125" t="str">
        <f t="shared" si="138"/>
        <v/>
      </c>
      <c r="ED73" s="125" t="str">
        <f t="shared" si="139"/>
        <v/>
      </c>
      <c r="EE73" s="125" t="str">
        <f t="shared" si="140"/>
        <v/>
      </c>
      <c r="EF73" s="125" t="str">
        <f t="shared" si="141"/>
        <v/>
      </c>
      <c r="EG73" s="125" t="str">
        <f t="shared" si="142"/>
        <v/>
      </c>
      <c r="EH73" s="125" t="str">
        <f t="shared" si="143"/>
        <v/>
      </c>
      <c r="EI73" s="125" t="str">
        <f t="shared" si="144"/>
        <v/>
      </c>
      <c r="EJ73" s="125" t="str">
        <f t="shared" si="145"/>
        <v/>
      </c>
      <c r="EK73" s="125" t="str">
        <f t="shared" si="146"/>
        <v/>
      </c>
      <c r="EL73" s="125" t="str">
        <f t="shared" si="147"/>
        <v/>
      </c>
      <c r="EM73" s="125" t="str">
        <f t="shared" si="148"/>
        <v/>
      </c>
      <c r="EN73" s="125" t="str">
        <f t="shared" si="149"/>
        <v/>
      </c>
      <c r="EO73" s="125" t="str">
        <f t="shared" si="191"/>
        <v/>
      </c>
      <c r="EP73" s="125" t="str">
        <f t="shared" si="191"/>
        <v/>
      </c>
      <c r="EQ73" s="125" t="str">
        <f t="shared" si="191"/>
        <v/>
      </c>
      <c r="ER73" s="125" t="str">
        <f t="shared" si="150"/>
        <v/>
      </c>
      <c r="ES73" s="125" t="str">
        <f t="shared" si="151"/>
        <v/>
      </c>
      <c r="ET73" s="125" t="str">
        <f t="shared" si="152"/>
        <v/>
      </c>
      <c r="EU73" s="125" t="str">
        <f t="shared" si="153"/>
        <v/>
      </c>
      <c r="EV73" s="125" t="str">
        <f t="shared" si="154"/>
        <v/>
      </c>
      <c r="EW73" s="125" t="str">
        <f t="shared" si="155"/>
        <v/>
      </c>
      <c r="EX73" s="125" t="str">
        <f t="shared" si="192"/>
        <v/>
      </c>
      <c r="EY73" s="125" t="str">
        <f t="shared" si="192"/>
        <v/>
      </c>
      <c r="EZ73" s="125" t="str">
        <f t="shared" si="192"/>
        <v/>
      </c>
      <c r="FA73" s="125" t="str">
        <f t="shared" si="192"/>
        <v/>
      </c>
      <c r="FB73" s="125" t="str">
        <f t="shared" si="156"/>
        <v/>
      </c>
      <c r="FC73" s="125" t="str">
        <f t="shared" si="157"/>
        <v/>
      </c>
      <c r="FD73" s="125" t="str">
        <f t="shared" si="193"/>
        <v/>
      </c>
      <c r="FE73" s="125" t="str">
        <f t="shared" si="193"/>
        <v/>
      </c>
      <c r="FF73" s="125" t="str">
        <f t="shared" si="193"/>
        <v/>
      </c>
      <c r="FG73" s="125" t="str">
        <f t="shared" si="193"/>
        <v/>
      </c>
      <c r="FH73" s="125" t="str">
        <f t="shared" si="193"/>
        <v/>
      </c>
      <c r="FI73" s="125" t="str">
        <f t="shared" si="158"/>
        <v/>
      </c>
      <c r="FJ73" s="125" t="str">
        <f t="shared" si="159"/>
        <v/>
      </c>
      <c r="FK73" s="125" t="str">
        <f t="shared" si="160"/>
        <v/>
      </c>
      <c r="FL73" s="125" t="str">
        <f t="shared" si="161"/>
        <v/>
      </c>
      <c r="FM73" s="125" t="str">
        <f t="shared" si="162"/>
        <v/>
      </c>
      <c r="FN73" s="125" t="str">
        <f t="shared" si="163"/>
        <v/>
      </c>
      <c r="FO73" s="125" t="str">
        <f t="shared" si="194"/>
        <v/>
      </c>
      <c r="FP73" s="125" t="str">
        <f t="shared" si="194"/>
        <v/>
      </c>
      <c r="FQ73" s="125" t="str">
        <f t="shared" si="194"/>
        <v/>
      </c>
      <c r="FR73" s="125" t="str">
        <f t="shared" si="194"/>
        <v/>
      </c>
      <c r="FS73" s="125" t="str">
        <f t="shared" si="194"/>
        <v/>
      </c>
      <c r="FT73" s="125" t="str">
        <f t="shared" si="164"/>
        <v/>
      </c>
      <c r="FU73" s="125" t="str">
        <f t="shared" si="165"/>
        <v/>
      </c>
      <c r="FV73" s="125" t="str">
        <f t="shared" si="166"/>
        <v/>
      </c>
      <c r="FW73" s="125" t="str">
        <f t="shared" si="167"/>
        <v/>
      </c>
      <c r="FX73" s="125" t="str">
        <f t="shared" si="168"/>
        <v/>
      </c>
      <c r="FY73" s="125" t="str">
        <f t="shared" si="169"/>
        <v/>
      </c>
      <c r="FZ73" s="125" t="str">
        <f t="shared" si="170"/>
        <v/>
      </c>
      <c r="GA73" s="125" t="str">
        <f t="shared" si="171"/>
        <v/>
      </c>
      <c r="GB73" s="129" t="str">
        <f t="shared" si="172"/>
        <v/>
      </c>
      <c r="GC73" s="10"/>
      <c r="GD73" s="173" t="str">
        <f t="shared" si="173"/>
        <v/>
      </c>
      <c r="GE73" s="173" t="str">
        <f t="shared" si="174"/>
        <v/>
      </c>
      <c r="GF73" s="173" t="str">
        <f t="shared" si="93"/>
        <v/>
      </c>
      <c r="GG73" s="173" t="str">
        <f t="shared" si="175"/>
        <v/>
      </c>
      <c r="GH73" s="183" t="str">
        <f t="shared" si="176"/>
        <v/>
      </c>
      <c r="GI73" s="182" t="str">
        <f t="shared" si="177"/>
        <v/>
      </c>
      <c r="GJ73" s="173" t="str">
        <f t="shared" si="178"/>
        <v/>
      </c>
      <c r="GK73" s="173" t="str">
        <f t="shared" si="179"/>
        <v/>
      </c>
      <c r="GL73" s="173" t="str">
        <f t="shared" si="94"/>
        <v/>
      </c>
      <c r="GM73" s="10"/>
      <c r="GN73" s="10"/>
      <c r="GO73" s="10"/>
      <c r="GP73" s="10"/>
      <c r="GT73" s="12"/>
      <c r="GU73" s="12">
        <f t="shared" si="180"/>
        <v>0</v>
      </c>
      <c r="GV73" s="30" t="str">
        <f>IF(EJ73="ok",CHOOSE(AQ73,'Product Group Codes'!$B$4,'Product Group Codes'!$B$14,'Product Group Codes'!$B$24,'Product Group Codes'!$B$34,'Product Group Codes'!$B$39,'Product Group Codes'!$B$44,'Product Group Codes'!$B$47),"")</f>
        <v/>
      </c>
      <c r="GX73" s="156" t="b">
        <f t="shared" si="181"/>
        <v>1</v>
      </c>
      <c r="GY73" s="156" t="b">
        <f t="shared" si="182"/>
        <v>0</v>
      </c>
      <c r="GZ73" s="156" t="b">
        <f t="shared" si="183"/>
        <v>0</v>
      </c>
      <c r="HB73" s="156" t="b">
        <f t="shared" si="184"/>
        <v>0</v>
      </c>
      <c r="HD73" s="13" t="s">
        <v>3</v>
      </c>
    </row>
    <row r="74" spans="1:212" s="11" customFormat="1" ht="25.5">
      <c r="A74" s="28">
        <v>64</v>
      </c>
      <c r="B74" s="29" t="str">
        <f t="shared" si="103"/>
        <v/>
      </c>
      <c r="C74" s="143"/>
      <c r="D74" s="42"/>
      <c r="E74" s="42"/>
      <c r="F74" s="42"/>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26"/>
      <c r="AT74" s="17"/>
      <c r="AU74" s="26"/>
      <c r="AV74" s="121"/>
      <c r="AW74" s="17"/>
      <c r="AX74" s="26"/>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27"/>
      <c r="CJ74" s="164"/>
      <c r="CK74" s="172" t="str">
        <f t="shared" si="104"/>
        <v/>
      </c>
      <c r="CL74" s="168"/>
      <c r="CM74" s="169"/>
      <c r="CN74" s="169"/>
      <c r="CO74" s="169"/>
      <c r="CP74" s="188"/>
      <c r="CQ74" s="168"/>
      <c r="CR74" s="169"/>
      <c r="CS74" s="169"/>
      <c r="CT74" s="185"/>
      <c r="CU74" s="119"/>
      <c r="CV74" s="125" t="str">
        <f t="shared" si="105"/>
        <v/>
      </c>
      <c r="CW74" s="125" t="str">
        <f t="shared" si="106"/>
        <v/>
      </c>
      <c r="CX74" s="125" t="str">
        <f t="shared" si="107"/>
        <v/>
      </c>
      <c r="CY74" s="125" t="str">
        <f t="shared" si="108"/>
        <v/>
      </c>
      <c r="CZ74" s="125" t="str">
        <f t="shared" si="109"/>
        <v/>
      </c>
      <c r="DA74" s="125" t="str">
        <f t="shared" si="110"/>
        <v/>
      </c>
      <c r="DB74" s="125" t="str">
        <f t="shared" si="111"/>
        <v/>
      </c>
      <c r="DC74" s="125" t="str">
        <f t="shared" si="112"/>
        <v/>
      </c>
      <c r="DD74" s="125" t="str">
        <f t="shared" si="113"/>
        <v/>
      </c>
      <c r="DE74" s="125" t="str">
        <f t="shared" si="114"/>
        <v/>
      </c>
      <c r="DF74" s="125" t="str">
        <f t="shared" si="115"/>
        <v/>
      </c>
      <c r="DG74" s="125" t="str">
        <f t="shared" si="116"/>
        <v/>
      </c>
      <c r="DH74" s="125" t="str">
        <f t="shared" si="117"/>
        <v/>
      </c>
      <c r="DI74" s="125" t="str">
        <f t="shared" si="118"/>
        <v/>
      </c>
      <c r="DJ74" s="125" t="str">
        <f t="shared" si="119"/>
        <v/>
      </c>
      <c r="DK74" s="125" t="str">
        <f t="shared" si="120"/>
        <v/>
      </c>
      <c r="DL74" s="125" t="str">
        <f t="shared" si="121"/>
        <v/>
      </c>
      <c r="DM74" s="125" t="str">
        <f t="shared" si="122"/>
        <v/>
      </c>
      <c r="DN74" s="125" t="str">
        <f t="shared" si="123"/>
        <v/>
      </c>
      <c r="DO74" s="125" t="str">
        <f t="shared" si="124"/>
        <v/>
      </c>
      <c r="DP74" s="125" t="str">
        <f t="shared" si="125"/>
        <v/>
      </c>
      <c r="DQ74" s="125" t="str">
        <f t="shared" si="126"/>
        <v/>
      </c>
      <c r="DR74" s="125" t="str">
        <f t="shared" si="127"/>
        <v/>
      </c>
      <c r="DS74" s="125" t="str">
        <f t="shared" si="128"/>
        <v/>
      </c>
      <c r="DT74" s="125" t="str">
        <f t="shared" si="129"/>
        <v/>
      </c>
      <c r="DU74" s="125" t="str">
        <f t="shared" si="130"/>
        <v/>
      </c>
      <c r="DV74" s="125" t="str">
        <f t="shared" si="131"/>
        <v/>
      </c>
      <c r="DW74" s="125" t="str">
        <f t="shared" si="132"/>
        <v/>
      </c>
      <c r="DX74" s="125" t="str">
        <f t="shared" si="133"/>
        <v/>
      </c>
      <c r="DY74" s="125" t="str">
        <f t="shared" si="134"/>
        <v/>
      </c>
      <c r="DZ74" s="125" t="str">
        <f t="shared" si="135"/>
        <v/>
      </c>
      <c r="EA74" s="125" t="str">
        <f t="shared" si="136"/>
        <v/>
      </c>
      <c r="EB74" s="125" t="str">
        <f t="shared" si="137"/>
        <v/>
      </c>
      <c r="EC74" s="125" t="str">
        <f t="shared" si="138"/>
        <v/>
      </c>
      <c r="ED74" s="125" t="str">
        <f t="shared" si="139"/>
        <v/>
      </c>
      <c r="EE74" s="125" t="str">
        <f t="shared" si="140"/>
        <v/>
      </c>
      <c r="EF74" s="125" t="str">
        <f t="shared" si="141"/>
        <v/>
      </c>
      <c r="EG74" s="125" t="str">
        <f t="shared" si="142"/>
        <v/>
      </c>
      <c r="EH74" s="125" t="str">
        <f t="shared" si="143"/>
        <v/>
      </c>
      <c r="EI74" s="125" t="str">
        <f t="shared" si="144"/>
        <v/>
      </c>
      <c r="EJ74" s="125" t="str">
        <f t="shared" si="145"/>
        <v/>
      </c>
      <c r="EK74" s="125" t="str">
        <f t="shared" si="146"/>
        <v/>
      </c>
      <c r="EL74" s="125" t="str">
        <f t="shared" si="147"/>
        <v/>
      </c>
      <c r="EM74" s="125" t="str">
        <f t="shared" si="148"/>
        <v/>
      </c>
      <c r="EN74" s="125" t="str">
        <f t="shared" si="149"/>
        <v/>
      </c>
      <c r="EO74" s="125" t="str">
        <f t="shared" si="191"/>
        <v/>
      </c>
      <c r="EP74" s="125" t="str">
        <f t="shared" si="191"/>
        <v/>
      </c>
      <c r="EQ74" s="125" t="str">
        <f t="shared" si="191"/>
        <v/>
      </c>
      <c r="ER74" s="125" t="str">
        <f t="shared" si="150"/>
        <v/>
      </c>
      <c r="ES74" s="125" t="str">
        <f t="shared" si="151"/>
        <v/>
      </c>
      <c r="ET74" s="125" t="str">
        <f t="shared" si="152"/>
        <v/>
      </c>
      <c r="EU74" s="125" t="str">
        <f t="shared" si="153"/>
        <v/>
      </c>
      <c r="EV74" s="125" t="str">
        <f t="shared" si="154"/>
        <v/>
      </c>
      <c r="EW74" s="125" t="str">
        <f t="shared" si="155"/>
        <v/>
      </c>
      <c r="EX74" s="125" t="str">
        <f t="shared" si="192"/>
        <v/>
      </c>
      <c r="EY74" s="125" t="str">
        <f t="shared" si="192"/>
        <v/>
      </c>
      <c r="EZ74" s="125" t="str">
        <f t="shared" si="192"/>
        <v/>
      </c>
      <c r="FA74" s="125" t="str">
        <f t="shared" si="192"/>
        <v/>
      </c>
      <c r="FB74" s="125" t="str">
        <f t="shared" si="156"/>
        <v/>
      </c>
      <c r="FC74" s="125" t="str">
        <f t="shared" si="157"/>
        <v/>
      </c>
      <c r="FD74" s="125" t="str">
        <f t="shared" si="193"/>
        <v/>
      </c>
      <c r="FE74" s="125" t="str">
        <f t="shared" si="193"/>
        <v/>
      </c>
      <c r="FF74" s="125" t="str">
        <f t="shared" si="193"/>
        <v/>
      </c>
      <c r="FG74" s="125" t="str">
        <f t="shared" si="193"/>
        <v/>
      </c>
      <c r="FH74" s="125" t="str">
        <f t="shared" si="193"/>
        <v/>
      </c>
      <c r="FI74" s="125" t="str">
        <f t="shared" si="158"/>
        <v/>
      </c>
      <c r="FJ74" s="125" t="str">
        <f t="shared" si="159"/>
        <v/>
      </c>
      <c r="FK74" s="125" t="str">
        <f t="shared" si="160"/>
        <v/>
      </c>
      <c r="FL74" s="125" t="str">
        <f t="shared" si="161"/>
        <v/>
      </c>
      <c r="FM74" s="125" t="str">
        <f t="shared" si="162"/>
        <v/>
      </c>
      <c r="FN74" s="125" t="str">
        <f t="shared" si="163"/>
        <v/>
      </c>
      <c r="FO74" s="125" t="str">
        <f t="shared" si="194"/>
        <v/>
      </c>
      <c r="FP74" s="125" t="str">
        <f t="shared" si="194"/>
        <v/>
      </c>
      <c r="FQ74" s="125" t="str">
        <f t="shared" si="194"/>
        <v/>
      </c>
      <c r="FR74" s="125" t="str">
        <f t="shared" si="194"/>
        <v/>
      </c>
      <c r="FS74" s="125" t="str">
        <f t="shared" si="194"/>
        <v/>
      </c>
      <c r="FT74" s="125" t="str">
        <f t="shared" si="164"/>
        <v/>
      </c>
      <c r="FU74" s="125" t="str">
        <f t="shared" si="165"/>
        <v/>
      </c>
      <c r="FV74" s="125" t="str">
        <f t="shared" si="166"/>
        <v/>
      </c>
      <c r="FW74" s="125" t="str">
        <f t="shared" si="167"/>
        <v/>
      </c>
      <c r="FX74" s="125" t="str">
        <f t="shared" si="168"/>
        <v/>
      </c>
      <c r="FY74" s="125" t="str">
        <f t="shared" si="169"/>
        <v/>
      </c>
      <c r="FZ74" s="125" t="str">
        <f t="shared" si="170"/>
        <v/>
      </c>
      <c r="GA74" s="125" t="str">
        <f t="shared" si="171"/>
        <v/>
      </c>
      <c r="GB74" s="129" t="str">
        <f t="shared" si="172"/>
        <v/>
      </c>
      <c r="GC74" s="10"/>
      <c r="GD74" s="173" t="str">
        <f t="shared" si="173"/>
        <v/>
      </c>
      <c r="GE74" s="173" t="str">
        <f t="shared" si="174"/>
        <v/>
      </c>
      <c r="GF74" s="173" t="str">
        <f t="shared" si="93"/>
        <v/>
      </c>
      <c r="GG74" s="173" t="str">
        <f t="shared" si="175"/>
        <v/>
      </c>
      <c r="GH74" s="183" t="str">
        <f t="shared" si="176"/>
        <v/>
      </c>
      <c r="GI74" s="182" t="str">
        <f t="shared" si="177"/>
        <v/>
      </c>
      <c r="GJ74" s="173" t="str">
        <f t="shared" si="178"/>
        <v/>
      </c>
      <c r="GK74" s="173" t="str">
        <f t="shared" si="179"/>
        <v/>
      </c>
      <c r="GL74" s="173" t="str">
        <f t="shared" si="94"/>
        <v/>
      </c>
      <c r="GM74" s="10"/>
      <c r="GN74" s="10"/>
      <c r="GO74" s="10"/>
      <c r="GP74" s="10"/>
      <c r="GT74" s="12"/>
      <c r="GU74" s="12">
        <f t="shared" si="180"/>
        <v>0</v>
      </c>
      <c r="GV74" s="30" t="str">
        <f>IF(EJ74="ok",CHOOSE(AQ74,'Product Group Codes'!$B$4,'Product Group Codes'!$B$14,'Product Group Codes'!$B$24,'Product Group Codes'!$B$34,'Product Group Codes'!$B$39,'Product Group Codes'!$B$44,'Product Group Codes'!$B$47),"")</f>
        <v/>
      </c>
      <c r="GX74" s="156" t="b">
        <f t="shared" si="181"/>
        <v>1</v>
      </c>
      <c r="GY74" s="156" t="b">
        <f t="shared" si="182"/>
        <v>0</v>
      </c>
      <c r="GZ74" s="156" t="b">
        <f t="shared" si="183"/>
        <v>0</v>
      </c>
      <c r="HB74" s="156" t="b">
        <f t="shared" si="184"/>
        <v>0</v>
      </c>
      <c r="HD74" s="13" t="s">
        <v>3</v>
      </c>
    </row>
    <row r="75" spans="1:212" s="11" customFormat="1" ht="25.5">
      <c r="A75" s="28">
        <v>65</v>
      </c>
      <c r="B75" s="29" t="str">
        <f t="shared" ref="B75:B110" si="195">IF(COUNTIF(CV75:GB75,"")=No_of_Columns,"",IF(COUNTIF(CV75:GB75,"ok")=No_of_Columns,"ok","Error"))</f>
        <v/>
      </c>
      <c r="C75" s="143"/>
      <c r="D75" s="42"/>
      <c r="E75" s="42"/>
      <c r="F75" s="42"/>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26"/>
      <c r="AT75" s="17"/>
      <c r="AU75" s="26"/>
      <c r="AV75" s="121"/>
      <c r="AW75" s="17"/>
      <c r="AX75" s="26"/>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27"/>
      <c r="CJ75" s="164"/>
      <c r="CK75" s="172" t="str">
        <f t="shared" ref="CK75:CK110" si="196">IF(COUNTIF(GD75:GL75,"")=9,"",IF(COUNTIF(GD75:GL75,"ok")=9,"ok",IF(AND(COUNTIF(GD75:GH75,"ok")=5,COUNTIF(GI75:GL75,"")=4),"ok","Error")))</f>
        <v/>
      </c>
      <c r="CL75" s="168"/>
      <c r="CM75" s="169"/>
      <c r="CN75" s="169"/>
      <c r="CO75" s="169"/>
      <c r="CP75" s="188"/>
      <c r="CQ75" s="168"/>
      <c r="CR75" s="169"/>
      <c r="CS75" s="169"/>
      <c r="CT75" s="185"/>
      <c r="CU75" s="119"/>
      <c r="CV75" s="125" t="str">
        <f t="shared" ref="CV75:CV110" si="197">IF(COUNTA($C75:$CI75)=0,"",IF(ISBLANK($C75),"Empty cell","ok"))</f>
        <v/>
      </c>
      <c r="CW75" s="125" t="str">
        <f t="shared" ref="CW75:CW110" si="198">IF(COUNTA($C75:$CI75)=0,"",IF(ISBLANK(D75),"Empty cell","ok"))</f>
        <v/>
      </c>
      <c r="CX75" s="125" t="str">
        <f t="shared" ref="CX75:CX110" si="199">IF(COUNTA($C75:$CI75)=0,"",IF(ISBLANK(E75),"Empty cell","ok"))</f>
        <v/>
      </c>
      <c r="CY75" s="125" t="str">
        <f t="shared" ref="CY75:CY110" si="200">IF(COUNTA($C75:$CI75)=0,"",IF(ISBLANK(F75),"Empty cell","ok"))</f>
        <v/>
      </c>
      <c r="CZ75" s="125" t="str">
        <f t="shared" ref="CZ75:CZ110" si="201">IF(COUNTA($C75:$CI75)=0,"",IF(ISBLANK(G75),"Empty cell",IF(ISBLANK(I75),"ok",IF(AND(G75="***",I75="***"),"ok",IF(AND(G75&lt;&gt;"***",I75&lt;&gt;"***"),"ok","Manufacturer &amp; Indiv. Model No. must both or neither be ***")))))</f>
        <v/>
      </c>
      <c r="DA75" s="125" t="str">
        <f t="shared" ref="DA75:DA110" si="202">IF(COUNTA($C75:$CI75)=0,"",IF(ISBLANK(H75),"Empty cell","ok"))</f>
        <v/>
      </c>
      <c r="DB75" s="125" t="str">
        <f t="shared" ref="DB75:DB110" si="203">IF(COUNTA($C75:$CI75)=0,"",IF(ISBLANK(I75),"Empty cell",IF(ISBLANK(G75),"ok",IF(AND(I75="***",G75="***"),"ok",IF(AND(I75&lt;&gt;"***",G75&lt;&gt;"***"),"ok","Manufacturer &amp; Indiv. Model No. must both or neither be ***")))))</f>
        <v/>
      </c>
      <c r="DC75" s="125" t="str">
        <f t="shared" ref="DC75:DC110" si="204">IF(COUNTA($C75:$CI75)=0,"",IF(ISBLANK(J75),"Empty cell",IF(OR(J75="SDHV",J75="LOW",J75="MID",J75="N",J75="CON"),"ok","Entry should be SDHV, LOW, MID, N, or CON")))</f>
        <v/>
      </c>
      <c r="DD75" s="125" t="str">
        <f t="shared" ref="DD75:DD110" si="205">IF(COUNTA($C75:$CI75)=0,"",IF(OR(G75="***",I75="***"),IF(ISBLANK(K75),"Empty cell",IF(K75="***","ok","Entry should be ***")),IF(K75="***","Entry should not be ***","ok")))</f>
        <v/>
      </c>
      <c r="DE75" s="125" t="str">
        <f t="shared" ref="DE75:DE110" si="206">IF(COUNTA($C75:$CI75)=0,"",IF(ISBLANK(K75),IF(ISBLANK(L75),IF(OR(G75="***",I75="***"),"Empty cell","ok"),"Manuf. Air Mover 1 column not completed"),IF(ISBLANK(L75),"Empty cell","ok")))</f>
        <v/>
      </c>
      <c r="DF75" s="125" t="str">
        <f t="shared" ref="DF75:DF110" si="207">IF(COUNTA($C75:$CI75)=0,"",IF(ISBLANK(K75),IF(ISBLANK(M75),IF(OR(G75="***",I75="***"),"Empty cell","ok"),"Manuf. Air Mover 1 column not completed"),IF(K75="***",IF(ISBLANK(M75),"Empty cell",IF(M75="***","ok","Entry should be ***")),IF(ISBLANK(M75),"Empty cell",IF(M75="***","Entry should not be ***","ok")))))</f>
        <v/>
      </c>
      <c r="DG75" s="125" t="str">
        <f t="shared" ref="DG75:DG110" si="208">IF(COUNTA($C75:$CI75)=0,"",IF(OR($G75="***",$I75="***"),IF(ISBLANK(N75),"ok","No entry should be made"),IF(N75="***","Entry cannot be ***",IF(ISBLANK(N75),"Empty cell","ok"))))</f>
        <v/>
      </c>
      <c r="DH75" s="125" t="str">
        <f t="shared" ref="DH75:DH110" si="209">IF(COUNTA($C75:$CI75)=0,"",IF(OR($G75="***",$I75="***"),IF(ISBLANK(O75),"ok","No entry should be made"),IF(ISBLANK(O75),"Empty cell","ok")))</f>
        <v/>
      </c>
      <c r="DI75" s="125" t="str">
        <f t="shared" ref="DI75:DI110" si="210">IF(COUNTA($C75:$CI75)=0,"",IF(OR($G75="***",$I75="***"),IF(ISBLANK(P75),"ok","No entry should be made"),IF(P75="***","Entry cannot be ***",IF(ISBLANK(P75),"Empty cell","ok"))))</f>
        <v/>
      </c>
      <c r="DJ75" s="125" t="str">
        <f t="shared" ref="DJ75:DJ110" si="211">IF(COUNTA($C75:$CI75)=0,"",IF(OR($G75="***",$I75="***"),IF(ISBLANK(Q75),"ok","No entry should be made"),IF(OR(Q75="SDHV",Q75="LOW",Q75="MID",Q75="N",Q75="CON"),"ok",IF(ISBLANK(Q75),"Empty cell","Entry should be SDHV, LOW, MID, N, or CON"))))</f>
        <v/>
      </c>
      <c r="DK75" s="125" t="str">
        <f t="shared" ref="DK75:DK110" si="212">IF(COUNTA($C75:$CI75)=0,"",IF(OR($G75="***",$I75="***"),IF(ISBLANK(R75),"ok","No entry should be made"),IF(R75="***","Entry cannot be ***","ok")))</f>
        <v/>
      </c>
      <c r="DL75" s="125" t="str">
        <f t="shared" ref="DL75:DL110" si="213">IF(COUNTA($C75:$CI75)=0,"",IF(ISBLANK(R75),IF(ISBLANK(S75),"ok","Manuf. Air Mover 2 column not completed"),IF(ISBLANK(S75),"Empty cell","ok")))</f>
        <v/>
      </c>
      <c r="DM75" s="125" t="str">
        <f t="shared" ref="DM75:DM110" si="214">IF(COUNTA($C75:$CI75)=0,"",IF(ISBLANK(R75),IF(ISBLANK(T75),"ok","Manuf. Air Mover 2 column not completed"),IF(ISBLANK(T75),"Empty cell",IF(T75="***","Entry should not be ***","ok"))))</f>
        <v/>
      </c>
      <c r="DN75" s="125" t="str">
        <f t="shared" ref="DN75:DN110" si="215">IF(COUNTA($C75:$CI75)=0,"",IF(OR(ISBLANK(G75),ISBLANK(H75),ISBLANK(I75),ISBLANK(J75),ISBLANK(N75),ISBLANK(O75),ISBLANK(P75),ISBLANK(Q75)),IF(ISBLANK(U75),"ok","Info on Indoor Unit 1 or 2 is not completed"),IF(OR($G75="***",$I75="***"),IF(ISBLANK(U75),"ok","No entry should be made"),IF(U75="***","Entry cannot be ***","ok"))))</f>
        <v/>
      </c>
      <c r="DO75" s="125" t="str">
        <f t="shared" ref="DO75:DO110" si="216">IF(COUNTA($C75:$CI75)=0,"",IF(ISBLANK(U75),IF(ISBLANK(V75),"ok","Manuf. Indoor Unit 3 is not completed"),IF(ISBLANK(V75),"Empty cell","ok")))</f>
        <v/>
      </c>
      <c r="DP75" s="125" t="str">
        <f t="shared" ref="DP75:DP110" si="217">IF(COUNTA($C75:$CI75)=0,"",IF(ISBLANK(U75),IF(ISBLANK(W75),"ok","Manuf. Indoor Unit 3 is not completed"),IF(ISBLANK(W75),"Empty cell",IF(W75="***","Entry cannot be ***","ok"))))</f>
        <v/>
      </c>
      <c r="DQ75" s="125" t="str">
        <f t="shared" ref="DQ75:DQ110" si="218">IF(COUNTA($C75:$CI75)=0,"",IF(ISBLANK(U75),IF(ISBLANK(X75),"ok","Manuf. Indoor Unit 3 is not completed"),IF(ISBLANK(X75),"Empty cell",IF(J75=Q75,IF(OR(X75="SDHV",X75="LOW",X75="MID",X75="N",X75="CON"),"ok","Entry should be SDHV, LOW, MID, N, or CON"),IF(OR(J75=X75,Q75=X75),"ok","Only 2 Types are allowed for each Basic Model")))))</f>
        <v/>
      </c>
      <c r="DR75" s="125" t="str">
        <f t="shared" ref="DR75:DR110" si="219">IF(COUNTA($C75:$CI75)=0,"",IF(ISBLANK(U75),IF(ISBLANK(Y75),"ok","Manuf. Indoor Unit 3 is not completed"),IF(Y75="***","Entry cannot be ***","ok")))</f>
        <v/>
      </c>
      <c r="DS75" s="125" t="str">
        <f t="shared" ref="DS75:DS110" si="220">IF(COUNTA($C75:$CI75)=0,"",IF(ISBLANK(Y75),IF(ISBLANK(Z75),"ok","Manuf. Air Mover 3 column not completed"),IF(ISBLANK(Z75),"Empty cell","ok")))</f>
        <v/>
      </c>
      <c r="DT75" s="125" t="str">
        <f t="shared" ref="DT75:DT110" si="221">IF(COUNTA($C75:$CI75)=0,"",IF(ISBLANK(Y75),IF(ISBLANK(AA75),"ok","Manuf. Air Mover 3 column not completed"),IF(ISBLANK(AA75),"Empty cell",IF(AA75="***","Entry should not be ***","ok"))))</f>
        <v/>
      </c>
      <c r="DU75" s="125" t="str">
        <f t="shared" ref="DU75:DU110" si="222">IF(COUNTA($C75:$CI75)=0,"",IF(OR(ISBLANK(U75),ISBLANK(V75),ISBLANK(W75),ISBLANK(X75)),IF(ISBLANK(AB75),"ok","Info on Indoor Unit 3 is not completed"),IF(OR($G75="***",$I75="***"),IF(ISBLANK(AB75),"ok","No entry should be made"),IF(AB75="***","Entry cannot be ***","ok"))))</f>
        <v/>
      </c>
      <c r="DV75" s="125" t="str">
        <f t="shared" ref="DV75:DV110" si="223">IF(COUNTA($C75:$CI75)=0,"",IF(ISBLANK(AB75),IF(ISBLANK(AC75),"ok","Manuf. Indoor Unit 4 is not completed"),IF(ISBLANK(AC75),"Empty cell","ok")))</f>
        <v/>
      </c>
      <c r="DW75" s="125" t="str">
        <f t="shared" ref="DW75:DW110" si="224">IF(COUNTA($C75:$CI75)=0,"",IF(ISBLANK(AB75),IF(ISBLANK(AD75),"ok","Manuf. Indoor Unit 4 is not completed"),IF(ISBLANK(AD75),"Empty cell",IF(AD75="***","Entry cannot be ***","ok"))))</f>
        <v/>
      </c>
      <c r="DX75" s="125" t="str">
        <f t="shared" ref="DX75:DX110" si="225">IF(COUNTA($C75:$CI75)=0,"",IF(ISBLANK(AB75),IF(ISBLANK(AE75),"ok","Manuf. Indoor Unit 4 is not completed"),IF(ISBLANK(AE75),"Empty cell",IF(AND(J75=Q75,J75=X75),IF(OR(AE75="SDHV",AE75="LOW",AE75="MID",AE75="N",AE75="CON"),"ok","Entry should be SDHV, LOW, MID, N, or CON"),IF(OR(J75=AE75,Q75=AE75,X75=AE75),"ok","Only 2 Types are allowed for each Basic Model")))))</f>
        <v/>
      </c>
      <c r="DY75" s="125" t="str">
        <f t="shared" ref="DY75:DY110" si="226">IF(COUNTA($C75:$CI75)=0,"",IF(ISBLANK(AB75),IF(ISBLANK(AF75),"ok","Manuf. Indoor Unit 4 is not completed"),IF(AF75="***","Entry cannot be ***","ok")))</f>
        <v/>
      </c>
      <c r="DZ75" s="125" t="str">
        <f t="shared" ref="DZ75:DZ110" si="227">IF(COUNTA($C75:$CI75)=0,"",IF(ISBLANK(AF75),IF(ISBLANK(AG75),"ok","Manuf. Air Mover 4 column not completed"),IF(ISBLANK(AG75),"Empty cell","ok")))</f>
        <v/>
      </c>
      <c r="EA75" s="125" t="str">
        <f t="shared" ref="EA75:EA110" si="228">IF(COUNTA($C75:$CI75)=0,"",IF(ISBLANK(AF75),IF(ISBLANK(AH75),"ok","Manuf. Air Mover 4 column not completed"),IF(ISBLANK(AH75),"Empty cell",IF(AH75="***","Entry should not be ***","ok"))))</f>
        <v/>
      </c>
      <c r="EB75" s="125" t="str">
        <f t="shared" ref="EB75:EB110" si="229">IF(COUNTA($C75:$CI75)=0,"",IF(OR(ISBLANK(AB75),ISBLANK(AC75),ISBLANK(AD75),ISBLANK(AE75)),IF(ISBLANK(AI75),"ok","Info on Indoor Unit 4 is not completed"),IF(OR($G75="***",$I75="***"),IF(ISBLANK(AI75),"ok","No entry should be made"),IF(AI75="***","Entry cannot be ***","ok"))))</f>
        <v/>
      </c>
      <c r="EC75" s="125" t="str">
        <f t="shared" ref="EC75:EC110" si="230">IF(COUNTA($C75:$CI75)=0,"",IF(ISBLANK(AI75),IF(ISBLANK(AJ75),"ok","Manuf. Indoor Unit 5 is not completed"),IF(ISBLANK(AJ75),"Empty cell","ok")))</f>
        <v/>
      </c>
      <c r="ED75" s="125" t="str">
        <f t="shared" ref="ED75:ED110" si="231">IF(COUNTA($C75:$CI75)=0,"",IF(ISBLANK(AI75),IF(ISBLANK(AK75),"ok","Manuf. Indoor Unit 5 is not completed"),IF(ISBLANK(AK75),"Empty cell",IF(AK75="***","Entry cannot be ***","ok"))))</f>
        <v/>
      </c>
      <c r="EE75" s="125" t="str">
        <f t="shared" ref="EE75:EE110" si="232">IF(COUNTA($C75:$CI75)=0,"",IF(ISBLANK(AI75),IF(ISBLANK(AL75),"ok","Manuf. Indoor Unit 5 is not completed"),IF(ISBLANK(AL75),"Empty cell",IF(AND(J75=Q75,J75=X75,J75=AE75),IF(OR(AL75="SDHV",AL75="LOW",AL75="MID",AL75="N",AL75="CON"),"ok","Entry should be SDHV, LOW, MID, N, or CON"),IF(OR(J75=AL75,Q75=AL75,X75=AL75,AE75=AL75),"ok","Only 2 Types are allowed for each Basic Model")))))</f>
        <v/>
      </c>
      <c r="EF75" s="125" t="str">
        <f t="shared" ref="EF75:EF110" si="233">IF(COUNTA($C75:$CI75)=0,"",IF(ISBLANK(AI75),IF(ISBLANK(AM75),"ok","Manuf. Indoor Unit 5 is not completed"),IF(AM75="***","Entry cannot be ***","ok")))</f>
        <v/>
      </c>
      <c r="EG75" s="125" t="str">
        <f t="shared" ref="EG75:EG110" si="234">IF(COUNTA($C75:$CI75)=0,"",IF(ISBLANK(AM75),IF(ISBLANK(AN75),"ok","Manuf. Air Mover 5 column not completed"),IF(ISBLANK(AN75),"Empty cell","ok")))</f>
        <v/>
      </c>
      <c r="EH75" s="125" t="str">
        <f t="shared" ref="EH75:EH110" si="235">IF(COUNTA($C75:$CI75)=0,"",IF(ISBLANK(AM75),IF(ISBLANK(AO75),"ok","Manuf. Air Mover 5 column not completed"),IF(ISBLANK(AO75),"Empty cell",IF(AO75="***","Entry should not be ***","ok"))))</f>
        <v/>
      </c>
      <c r="EI75" s="125" t="str">
        <f t="shared" ref="EI75:EI110" si="236">IF(COUNTA($C75:$CI75)=0,"",IF(ISBLANK($AP75),"Empty cell",IF(OR($AP75="n",$AP75="d",$AP75="c",$AP75="e",$AP75="f"),"ok","Should be n, d, c, e, or f")))</f>
        <v/>
      </c>
      <c r="EJ75" s="125" t="str">
        <f t="shared" ref="EJ75:EJ110" si="237">IF(COUNTA($C75:$CI75)=0,"",IF(ISBLANK($AQ75),"Empty cell",IF($AQ75&lt;1,"Prod. Gr. Code should be an int. betw. 1 and "&amp;No_of_Product_Classes,IF($AQ75&gt;No_of_Product_Classes,"Prod. Gr. Code should be an int. betw. 1 and "&amp;No_of_Product_Classes,IF($AQ75=INT($AQ75),IF(OR(AQ75=1,AQ75=2,AQ75=3),IF(GX75=TRUE,"ok","Indoor Unit Types entered not consistent with PGC 1, 2, or 3"),IF(OR(AQ75=4,AQ75=5),IF(GY75=TRUE,"ok","Indoor Unit Types entered not consistent with PGC 4 or 5"),IF(OR(AQ75=6,AQ75=7),IF(GZ75=TRUE,"ok","Indoor Unit Types entered not consistent with PGC 6 or 7"),"Prod. Gr. Code should be an int. betw. 1 and "&amp;No_of_Product_Classes))),"Prod. Gr. Code should be an int. betw. 1 and "&amp;No_of_Product_Classes)))))</f>
        <v/>
      </c>
      <c r="EK75" s="125" t="str">
        <f t="shared" ref="EK75:EK110" si="238">IF(COUNTA($C75:$CI75)=0,"",IF(AP75="d","ok",IF(ISBLANK(AR75),"Empty cell",IF(AR75="yes","ok",IF(AR75="y","ok",IF(AR75="no","ok",IF(AR75="n","ok","Entry should be either 'yes', 'y', 'no' or 'n'")))))))</f>
        <v/>
      </c>
      <c r="EL75" s="125" t="str">
        <f t="shared" ref="EL75:EL110" si="239">IF(COUNTA($C75:$CI75)=0,"",IF(AP75="d","ok",IF(ISBLANK(AR75),IF(ISBLANK(AS75),"ok","Waiver question not answered"),IF(OR(AR75="yes",AR75="y"),IF(ISBLANK(AS75),"Empty cell",IF(ISNUMBER(AS75),IF(AS75&lt;1,"Entry should be a date in M/D/YYYY format","ok"),"Entry should be a date in M/D/YYYY format")),IF(OR(AR75="no",AR75="n"),IF(ISBLANK(AS75),"ok","No entry should be made in cell"),IF(ISBLANK(AS75),"ok","No entry should be made in cell"))))))</f>
        <v/>
      </c>
      <c r="EM75" s="125" t="str">
        <f t="shared" ref="EM75:EM110" si="240">IF(COUNTA($C75:$CI75)=0,"",IF(AP75="d","ok",IF(ISBLANK(AT75),"Empty cell",IF(AT75="yes","ok",IF(AT75="y","ok",IF(AT75="no","ok",IF(AT75="n","ok","Entry should be either 'yes', 'y', 'no' or 'n'")))))))</f>
        <v/>
      </c>
      <c r="EN75" s="125" t="str">
        <f t="shared" ref="EN75:EN110" si="241">IF(COUNTA($C75:$CI75)=0,"",IF(AP75="d","ok",IF(ISBLANK(AT75),IF(ISBLANK(AU75),"ok","Exemption question not answered"),IF(OR(AT75="yes",AT75="y"),IF(ISBLANK(AU75),"Empty cell",IF(ISNUMBER(AU75),IF(AU75&lt;1,"Entry should be a date in M/D/YYYY format","ok"),"Entry should be a date in M/D/YYYY format")),IF(OR(AT75="no",AT75="n"),IF(ISBLANK(AU75),"ok","No entry should be made in cell"),IF(ISBLANK(AU75),"ok","No entry should be made in cell"))))))</f>
        <v/>
      </c>
      <c r="EO75" s="125" t="str">
        <f t="shared" si="191"/>
        <v/>
      </c>
      <c r="EP75" s="125" t="str">
        <f t="shared" si="191"/>
        <v/>
      </c>
      <c r="EQ75" s="125" t="str">
        <f t="shared" si="191"/>
        <v/>
      </c>
      <c r="ER75" s="125" t="str">
        <f t="shared" ref="ER75:ER110" si="242">IF(COUNTA($C75:$CI75)=0,"",IF(AP75="d","ok",IF(ISBLANK($AY75),"Empty cell",IF(ISNUMBER($AY75),IF($AY75&gt;0,"ok","Entry should be greater than 0"),"Entry should be a number"))))</f>
        <v/>
      </c>
      <c r="ES75" s="125" t="str">
        <f t="shared" ref="ES75:ES110" si="243">IF(COUNTA($C75:$CI75)=0,"",IF(AP75="d","ok",IF(ISBLANK($AZ75),"ok",IF(OR(AQ75=3,AQ75=5,AQ75=7),IF(ISNUMBER($AZ75),IF($AZ75&gt;0,"ok","Entry should be greater than 0"),"Entry should be a number"),"Model is not a heat pump"))))</f>
        <v/>
      </c>
      <c r="ET75" s="125" t="str">
        <f t="shared" ref="ET75:ET110" si="244">IF(COUNTA($C75:$CI75)=0,"",IF(AP75="d","ok",IF(G75="***",IF(ISBLANK(BA75),"Empty cell",IF(ISNUMBER(BA75),IF(BA75&gt;0,IF(BA75=INT(BA75),"ok","Entry should be an integer &gt; 0"),"Entry should be an integer &gt; 0"),"Entry should be an integer &gt; 0")),IF(ISBLANK(BA75),"ok","Not certifying all comb'ns based on req'd tested comb'n"))))</f>
        <v/>
      </c>
      <c r="EU75" s="125" t="str">
        <f t="shared" ref="EU75:EU110" si="245">IF(COUNTA($C75:$CI75)=0,"",IF(AP75="d","ok",IF(ISBLANK(BB75),"Empty cell",IF(ISNUMBER(BB75),IF(BB75&gt;0,IF(BB75=INT(BB75),"ok","Entry should be an integer &gt; 0"),"Entry should be an integer &gt; 0"),"Entry should be an integer &gt; 0"))))</f>
        <v/>
      </c>
      <c r="EV75" s="125" t="str">
        <f t="shared" ref="EV75:EV110" si="246">IF(COUNTA($C75:$CI75)=0,"",IF(AP75="d","ok",IF(ISBLANK(BC75),"Empty cell",IF(ISNUMBER(BC75),IF(BC75&gt;0,"ok","Entry should be greater than 0"),"Entry should be a number"))))</f>
        <v/>
      </c>
      <c r="EW75" s="125" t="str">
        <f t="shared" ref="EW75:EW110" si="247">IF(COUNTA($C75:$CI75)=0,"",IF(AP75="D","ok",IF(ISBLANK(BD75),IF(AND(OR(J75="N",ISBLANK(J75)),OR(Q75="N",ISBLANK(Q75)),OR(X75="N",ISBLANK(X75)),OR(AE75="N",ISBLANK(AE75)),OR(AL75="N",ISBLANK(AL75))),"ok","Empty cell"),IF(OR(BD75="CM",BD75="WM",BD75="LOW",BD75="MID",BD75="SDHV",BD75="SC",BD75="CON"),IF(HB75=TRUE,"ok","Entry not consistent with Indoor Unit Types and PGC"),"Entry not one of CM, WM, LOW, MID, SDHV, SC, or CON"))))</f>
        <v/>
      </c>
      <c r="EX75" s="125" t="str">
        <f t="shared" si="192"/>
        <v/>
      </c>
      <c r="EY75" s="125" t="str">
        <f t="shared" si="192"/>
        <v/>
      </c>
      <c r="EZ75" s="125" t="str">
        <f t="shared" si="192"/>
        <v/>
      </c>
      <c r="FA75" s="125" t="str">
        <f t="shared" si="192"/>
        <v/>
      </c>
      <c r="FB75" s="125" t="str">
        <f t="shared" ref="FB75:FB110" si="248">IF(COUNTA($C75:$CI75)=0,"",IF(AP75="d","ok",IF(OR(AQ75=3,AQ75=5,AQ75=7),IF(ISBLANK(BI75),"Empty cell",IF(ISNUMBER(BI75),IF(BI75&gt;0,IF(BI75=INT(BI75),"ok","Entry should be an integer &gt; 0"),"Entry should be an integer &gt; 0"),"Entry should be an integer &gt; 0")),IF(ISBLANK(BI75),"ok","Model is not a heat pump"))))</f>
        <v/>
      </c>
      <c r="FC75" s="125" t="str">
        <f t="shared" ref="FC75:FC110" si="249">IF(COUNTA($C75:$CI75)=0,"",IF($AP75="d","ok",IF(OR($AQ75=3,$AQ75=5,$AQ75=7),IF(ISBLANK(BJ75),"Empty cell",IF(ISNUMBER(BJ75),IF(BJ75&gt;0,"ok","Entry should be &gt; 0"),"Entry should be a number &gt; 0")),IF(ISBLANK(BJ75),"ok","Model is not a heat pump"))))</f>
        <v/>
      </c>
      <c r="FD75" s="125" t="str">
        <f t="shared" si="193"/>
        <v/>
      </c>
      <c r="FE75" s="125" t="str">
        <f t="shared" si="193"/>
        <v/>
      </c>
      <c r="FF75" s="125" t="str">
        <f t="shared" si="193"/>
        <v/>
      </c>
      <c r="FG75" s="125" t="str">
        <f t="shared" si="193"/>
        <v/>
      </c>
      <c r="FH75" s="125" t="str">
        <f t="shared" si="193"/>
        <v/>
      </c>
      <c r="FI75" s="125" t="str">
        <f t="shared" ref="FI75:FI110" si="250">IF(COUNTA($C75:$CI75)=0,"",IF($AP75="d","ok",IF(ISBLANK(BP75),"Empty cell",IF(BP75="yes","ok",IF(BP75="y","ok",IF(BP75="no","ok",IF(BP75="n","ok","Entry should be either 'yes', 'y', 'no' or 'n'")))))))</f>
        <v/>
      </c>
      <c r="FJ75" s="125" t="str">
        <f t="shared" ref="FJ75:FJ110" si="251">IF(COUNTA($C75:$CI75)=0,"",IF(AP75="d","ok",IF(ISBLANK(BP75),IF(ISBLANK(BQ75),"ok","AEDM question not answered"),IF(OR(BP75="yes",BP75="y"),IF(ISBLANK(BQ75),"Empty cell","ok"),IF(OR(BP75="no",BP75="n"),IF(ISBLANK(BQ75),"ok","No entry should be made in cell"),IF(ISBLANK(BQ75),"ok","No entry should be made in cell"))))))</f>
        <v/>
      </c>
      <c r="FK75" s="125" t="str">
        <f t="shared" ref="FK75:FK110" si="252">IF(COUNTA($C75:$CI75)=0,"",IF($AP75="d","ok",IF(ISBLANK(BR75),"Empty cell",IF(BR75="yes","ok",IF(BR75="y","ok",IF(BR75="no","ok",IF(BR75="n","ok","Entry should be either 'yes', 'y', 'no' or 'n'")))))))</f>
        <v/>
      </c>
      <c r="FL75" s="125" t="str">
        <f t="shared" ref="FL75:FL110" si="253">IF(COUNTA($C75:$CI75)=0,"",IF(AP75="d","ok",IF(ISBLANK($BS75),"Empty cell",IF(ISNUMBER($BS75),IF($BS75&gt;0,"ok","Entry should be &gt; 0"),"Entry should be a number &gt; 0"))))</f>
        <v/>
      </c>
      <c r="FM75" s="125" t="str">
        <f t="shared" ref="FM75:FM110" si="254">IF(COUNTA($C75:$CI75)=0,"",IF(AP75="d","ok",IF(ISBLANK(BT75),IF(OR(AQ75=1,AQ75=2),"Empty cell","ok"),IF(ISNUMBER(BT75),IF(BT75&gt;0,IF(BT75=INT(BT75),"ok","Entry should be an integer &gt; 0"),"Entry should be an integer &gt; 0"),"Entry should be an integer &gt; 0"))))</f>
        <v/>
      </c>
      <c r="FN75" s="125" t="str">
        <f t="shared" ref="FN75:FN110" si="255">IF(COUNTA($C75:$CI75)=0,"",IF($AP75="d","ok",IF(OR($AQ75=1,$AQ75=2),IF(ISBLANK(BU75),"Empty cell",IF(ISNUMBER(BU75),IF(BU75&gt;0,"ok","Entry should be &gt; 0"),"Entry should be a number &gt; 0")),IF(ISBLANK(BU75),"ok",IF(ISNUMBER(BU75),IF(BU75&gt;0,"ok","Entry should be &gt; 0"),"Entry should be a number &gt; 0")))))</f>
        <v/>
      </c>
      <c r="FO75" s="125" t="str">
        <f t="shared" si="194"/>
        <v/>
      </c>
      <c r="FP75" s="125" t="str">
        <f t="shared" si="194"/>
        <v/>
      </c>
      <c r="FQ75" s="125" t="str">
        <f t="shared" si="194"/>
        <v/>
      </c>
      <c r="FR75" s="125" t="str">
        <f t="shared" si="194"/>
        <v/>
      </c>
      <c r="FS75" s="125" t="str">
        <f t="shared" si="194"/>
        <v/>
      </c>
      <c r="FT75" s="125" t="str">
        <f t="shared" ref="FT75:FT110" si="256">IF(COUNTA($C75:$CI75)=0,"",IF(OR($AQ75=1,$AQ75=2),IF($AP75="d","ok",IF(ISBLANK(CA75),"Empty cell",IF(CA75="yes","ok",IF(CA75="y","ok",IF(CA75="no","ok",IF(CA75="n","ok","Entry should be either 'yes', 'y', 'no' or 'n'")))))),IF(ISBLANK(CA75),"ok","No entry should be made")))</f>
        <v/>
      </c>
      <c r="FU75" s="125" t="str">
        <f t="shared" ref="FU75:FU110" si="257">IF(COUNTA($C75:$CI75)=0,"",IF(OR($AQ75=1,$AQ75=2),IF($AP75="d","ok",IF(ISBLANK(CB75),"Empty cell",IF(CB75="yes","ok",IF(CB75="y","ok",IF(CB75="no","ok",IF(CB75="n","ok","Entry should be either 'yes', 'y', 'no' or 'n'")))))),IF(ISBLANK(CB75),"ok","No entry should be made")))</f>
        <v/>
      </c>
      <c r="FV75" s="125" t="str">
        <f t="shared" ref="FV75:FV110" si="258">IF(COUNTA($C75:$CI75)=0,"",IF(AP75="d","ok",IF(ISBLANK($CC75),"Empty cell",IF(ISNUMBER($CC75),IF($CC75&gt;0,"ok","Entry should be &gt; 0"),"Entry should be a number &gt; 0"))))</f>
        <v/>
      </c>
      <c r="FW75" s="125" t="str">
        <f t="shared" ref="FW75:FW110" si="259">IF(COUNTA($C75:$CI75)=0,"",IF($AP75="d","ok",IF(ISBLANK(CD75),"ok",IF(ISNUMBER(CD75),IF(CD75&gt;0,"ok","Entry should be &gt; 0"),"Entry should be a number &gt; 0"))))</f>
        <v/>
      </c>
      <c r="FX75" s="125" t="str">
        <f t="shared" ref="FX75:FX110" si="260">IF(COUNTA($C75:$CI75)=0,"",IF($AP75="d","ok",IF(ISBLANK(CE75),"ok",IF(ISNUMBER(CE75),IF(CE75&gt;0,"ok","Entry should be &gt; 0"),"Entry should be a number &gt; 0"))))</f>
        <v/>
      </c>
      <c r="FY75" s="125" t="str">
        <f t="shared" ref="FY75:FY110" si="261">IF(COUNTA($C75:$CI75)=0,"",IF($AP75="d","ok",IF(ISBLANK(CF75),"ok",IF(ISNUMBER(CF75),IF(CF75&gt;0,"ok","Entry should be &gt; 0"),"Entry should be a number &gt; 0"))))</f>
        <v/>
      </c>
      <c r="FZ75" s="125" t="str">
        <f t="shared" ref="FZ75:FZ110" si="262">IF(COUNTA($C75:$CI75)=0,"",IF($AP75="d","ok",IF(ISBLANK(CG75),"ok",IF(ISNUMBER(CG75),IF(CG75&gt;0,"ok","Entry should be &gt; 0"),"Entry should be a number &gt; 0"))))</f>
        <v/>
      </c>
      <c r="GA75" s="125" t="str">
        <f t="shared" ref="GA75:GA110" si="263">IF(COUNTA($C75:$CI75)=0,"",IF($AP75="d","ok",IF(ISBLANK(CH75),"ok",IF(ISNUMBER(CH75),IF(CH75&gt;0,"ok","Entry should be &gt; 0"),"Entry should be a number &gt; 0"))))</f>
        <v/>
      </c>
      <c r="GB75" s="129" t="str">
        <f t="shared" ref="GB75:GB110" si="264">IF(COUNTA($C75:$CI75)=0,"",IF(AP75="d","ok",IF(ISBLANK(CI75),"Empty cell",IF(OR(LEFT(CI75,7)="http://",LEFT(CI75,8)="https://",LEFT(CI75,6)="ftp://",LEFT(CI75,7)="sftp://",CI75="By annual report date"),"ok","Entry must begin with http://, https://, ftp:// or sftp://or be 'By annual report date'"))))</f>
        <v/>
      </c>
      <c r="GC75" s="10"/>
      <c r="GD75" s="173" t="str">
        <f t="shared" ref="GD75:GD110" si="265">IF(AND(COUNTA($C75:$CI75)=0,COUNTA($CL75:$CT75)=0),"",IF(COUNTA($C75:$CI75)=0,IF(ISBLANK(CL75),"ok","DOE Reporting Section Not Completed"),IF(COUNTA($CL75:$CT75)=0,"",IF(ISBLANK(CL75),"Empty cell",IF(ISNUMBER(CL75),IF(CL75&gt;0,"ok","Entry should be greater than 0"),"Entry should be a number")))))</f>
        <v/>
      </c>
      <c r="GE75" s="173" t="str">
        <f t="shared" ref="GE75:GE110" si="266">IF(AND(COUNTA($C75:$CI75)=0,COUNTA($CL75:$CT75)=0),"",IF(COUNTA($C75:$CI75)=0,IF(ISBLANK(CM75),"ok","DOE Reporting Section Not Completed"),IF(COUNTA($CL75:$CT75)=0,"",IF(ISBLANK(CM75),"Empty cell",IF(OR(CM75="yes",CM75="y",DI75="no",CM75="n"),"ok","Entry should be either 'yes', 'y', 'no' or 'n'")))))</f>
        <v/>
      </c>
      <c r="GF75" s="173" t="str">
        <f t="shared" si="93"/>
        <v/>
      </c>
      <c r="GG75" s="173" t="str">
        <f t="shared" ref="GG75:GG110" si="267">IF(AND(COUNTA($C75:$CI75)=0,COUNTA($CL75:$CT75)=0),"",IF(COUNTA($C75:$CI75)=0,IF(ISBLANK(CO75),"ok","DOE Reporting Section Not Completed"),IF(COUNTA($CL75:$CT75)=0,"",IF(OR($AQ75=3,$AQ75=5,$AQ75=7),IF(ISBLANK(CO75),"Empty cell",IF(ISNUMBER(CO75),IF(CO75&gt;1,"ok","Entry should be a percentage &gt; 0"),"Entry should be a number")),IF(ISBLANK(CO75),"ok","Model is not a HP or PGC not entered")))))</f>
        <v/>
      </c>
      <c r="GH75" s="183" t="str">
        <f t="shared" ref="GH75:GH110" si="268">IF(AND(COUNTA($C75:$CI75)=0,COUNTA($CL75:$CT75)=0),"",IF(COUNTA($C75:$CI75)=0,IF(ISBLANK(CP75),"ok","DOE Reporting Section Not Completed"),IF(COUNTA($CL75:$CT75)=0,"","ok")))</f>
        <v/>
      </c>
      <c r="GI75" s="182" t="str">
        <f t="shared" ref="GI75:GI110" si="269">IF(AND(COUNTA($C75:$CI75)=0,COUNTA($CQ75:$CT75)=0),"",IF(COUNTA($C75:$CI75)=0,IF(ISBLANK(CQ75),"ok","DOE Reporting Section Not Completed"),IF(COUNTA($CQ75:$CT75)=0,"",IF(OR($AQ75=3,$AQ75=5,$AQ75=7),IF(ISBLANK(CQ75),"Empty cell",IF(ISNUMBER(CQ75),IF(CQ75&gt;0,"ok","Entry should be greater than 0"),"Entry should be a number")),IF(ISBLANK(CQ75),"ok","Model is not a heat pump or PGC not entered")))))</f>
        <v/>
      </c>
      <c r="GJ75" s="173" t="str">
        <f t="shared" ref="GJ75:GJ110" si="270">IF(AND(COUNTA($C75:$CI75)=0,COUNTA($CQ75:$CT75)=0),"",IF(COUNTA($C75:$CI75)=0,IF(ISBLANK(CR75),"ok","DOE Reporting Section Not Completed"),IF(COUNTA($CQ75:$CT75)=0,"",IF(OR($AQ75=3,$AQ75=5,$AQ75=7),IF(ISBLANK(CR75),"Empty cell",IF(ISNUMBER(CR75),"ok","Entry should be a number")),IF(ISBLANK(CR75),"ok","Model is not a heat pump or PGC not entered")))))</f>
        <v/>
      </c>
      <c r="GK75" s="173" t="str">
        <f t="shared" ref="GK75:GK110" si="271">IF(AND(COUNTA($C75:$CI75)=0,COUNTA($CQ75:$CT75)=0),"",IF(COUNTA($C75:$CI75)=0,IF(ISBLANK(CS75),"ok","DOE Reporting Section Not Completed"),IF(COUNTA($CQ75:$CT75)=0,"",IF(OR($AQ75=3,$AQ75=5,$AQ75=7),IF(ISBLANK(CS75),"Empty cell",IF(ISNUMBER(CS75),"ok","Entry should be a number")),IF(ISBLANK(CS75),"ok","Model is not a heat pump or PGC not entered")))))</f>
        <v/>
      </c>
      <c r="GL75" s="173" t="str">
        <f t="shared" si="94"/>
        <v/>
      </c>
      <c r="GM75" s="10"/>
      <c r="GN75" s="10"/>
      <c r="GO75" s="10"/>
      <c r="GP75" s="10"/>
      <c r="GT75" s="12"/>
      <c r="GU75" s="12">
        <f t="shared" ref="GU75:GU110" si="272">COUNTA(C75:CI75)</f>
        <v>0</v>
      </c>
      <c r="GV75" s="30" t="str">
        <f>IF(EJ75="ok",CHOOSE(AQ75,'Product Group Codes'!$B$4,'Product Group Codes'!$B$14,'Product Group Codes'!$B$24,'Product Group Codes'!$B$34,'Product Group Codes'!$B$39,'Product Group Codes'!$B$44,'Product Group Codes'!$B$47),"")</f>
        <v/>
      </c>
      <c r="GX75" s="156" t="b">
        <f t="shared" ref="GX75:GX110" si="273">IF(OR(J75="SDHV",Q75="SDHV",X75="SDHV",AE75="SDHV",AL75="SDHV"),FALSE,TRUE)</f>
        <v>1</v>
      </c>
      <c r="GY75" s="156" t="b">
        <f t="shared" ref="GY75:GY110" si="274">IF(OR(J75="SDHV",Q75="SDHV",X75="SDHV",AE75="SDHV",AL75="SDHV"),TRUE,FALSE)</f>
        <v>0</v>
      </c>
      <c r="GZ75" s="156" t="b">
        <f t="shared" ref="GZ75:GZ110" si="275">IF(OR(J75="MID",Q75="MID",X75="MID",AE75="MID",AL75="MID"),IF(OR(J75="SDHV",Q75="SDHV",X75="SDHV",AE75="SDHV",AL75="SDHV",J75="CON",Q75="CON",X75="CON",AE75="CON",AL75="CON"),FALSE,TRUE),FALSE)</f>
        <v>0</v>
      </c>
      <c r="HB75" s="156" t="b">
        <f t="shared" ref="HB75:HB110" si="276">IF(OR(AQ75=6,AQ75=7),IF(BD75="SC",TRUE,FALSE),IF(OR(AQ75=4,AQ75=5),IF(BD75="SDHV",TRUE,FALSE),IF(OR(J75="CON",Q75="CON",X75="CON",AE75="CON",AL75="CON"),IF(BD75="CON",TRUE,FALSE),IF(OR(J75="MID",Q75="MID",X75="MID",AE75="MID",AL75="MID"),IF(OR(BD75="MID",BD75="CM",BD75="WM"),TRUE,FALSE),IF(OR(J75="LOW",Q75="LOW",X75="LOW",AE75="LOW",AL75="LOW"),IF(BD75="LOW",TRUE,FALSE),FALSE)))))</f>
        <v>0</v>
      </c>
      <c r="HD75" s="13" t="s">
        <v>3</v>
      </c>
    </row>
    <row r="76" spans="1:212" s="11" customFormat="1" ht="25.5">
      <c r="A76" s="28">
        <v>66</v>
      </c>
      <c r="B76" s="29" t="str">
        <f t="shared" si="195"/>
        <v/>
      </c>
      <c r="C76" s="143"/>
      <c r="D76" s="42"/>
      <c r="E76" s="42"/>
      <c r="F76" s="42"/>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26"/>
      <c r="AT76" s="17"/>
      <c r="AU76" s="26"/>
      <c r="AV76" s="121"/>
      <c r="AW76" s="17"/>
      <c r="AX76" s="26"/>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27"/>
      <c r="CJ76" s="164"/>
      <c r="CK76" s="172" t="str">
        <f t="shared" si="196"/>
        <v/>
      </c>
      <c r="CL76" s="168"/>
      <c r="CM76" s="169"/>
      <c r="CN76" s="169"/>
      <c r="CO76" s="169"/>
      <c r="CP76" s="188"/>
      <c r="CQ76" s="168"/>
      <c r="CR76" s="169"/>
      <c r="CS76" s="169"/>
      <c r="CT76" s="185"/>
      <c r="CU76" s="119"/>
      <c r="CV76" s="125" t="str">
        <f t="shared" si="197"/>
        <v/>
      </c>
      <c r="CW76" s="125" t="str">
        <f t="shared" si="198"/>
        <v/>
      </c>
      <c r="CX76" s="125" t="str">
        <f t="shared" si="199"/>
        <v/>
      </c>
      <c r="CY76" s="125" t="str">
        <f t="shared" si="200"/>
        <v/>
      </c>
      <c r="CZ76" s="125" t="str">
        <f t="shared" si="201"/>
        <v/>
      </c>
      <c r="DA76" s="125" t="str">
        <f t="shared" si="202"/>
        <v/>
      </c>
      <c r="DB76" s="125" t="str">
        <f t="shared" si="203"/>
        <v/>
      </c>
      <c r="DC76" s="125" t="str">
        <f t="shared" si="204"/>
        <v/>
      </c>
      <c r="DD76" s="125" t="str">
        <f t="shared" si="205"/>
        <v/>
      </c>
      <c r="DE76" s="125" t="str">
        <f t="shared" si="206"/>
        <v/>
      </c>
      <c r="DF76" s="125" t="str">
        <f t="shared" si="207"/>
        <v/>
      </c>
      <c r="DG76" s="125" t="str">
        <f t="shared" si="208"/>
        <v/>
      </c>
      <c r="DH76" s="125" t="str">
        <f t="shared" si="209"/>
        <v/>
      </c>
      <c r="DI76" s="125" t="str">
        <f t="shared" si="210"/>
        <v/>
      </c>
      <c r="DJ76" s="125" t="str">
        <f t="shared" si="211"/>
        <v/>
      </c>
      <c r="DK76" s="125" t="str">
        <f t="shared" si="212"/>
        <v/>
      </c>
      <c r="DL76" s="125" t="str">
        <f t="shared" si="213"/>
        <v/>
      </c>
      <c r="DM76" s="125" t="str">
        <f t="shared" si="214"/>
        <v/>
      </c>
      <c r="DN76" s="125" t="str">
        <f t="shared" si="215"/>
        <v/>
      </c>
      <c r="DO76" s="125" t="str">
        <f t="shared" si="216"/>
        <v/>
      </c>
      <c r="DP76" s="125" t="str">
        <f t="shared" si="217"/>
        <v/>
      </c>
      <c r="DQ76" s="125" t="str">
        <f t="shared" si="218"/>
        <v/>
      </c>
      <c r="DR76" s="125" t="str">
        <f t="shared" si="219"/>
        <v/>
      </c>
      <c r="DS76" s="125" t="str">
        <f t="shared" si="220"/>
        <v/>
      </c>
      <c r="DT76" s="125" t="str">
        <f t="shared" si="221"/>
        <v/>
      </c>
      <c r="DU76" s="125" t="str">
        <f t="shared" si="222"/>
        <v/>
      </c>
      <c r="DV76" s="125" t="str">
        <f t="shared" si="223"/>
        <v/>
      </c>
      <c r="DW76" s="125" t="str">
        <f t="shared" si="224"/>
        <v/>
      </c>
      <c r="DX76" s="125" t="str">
        <f t="shared" si="225"/>
        <v/>
      </c>
      <c r="DY76" s="125" t="str">
        <f t="shared" si="226"/>
        <v/>
      </c>
      <c r="DZ76" s="125" t="str">
        <f t="shared" si="227"/>
        <v/>
      </c>
      <c r="EA76" s="125" t="str">
        <f t="shared" si="228"/>
        <v/>
      </c>
      <c r="EB76" s="125" t="str">
        <f t="shared" si="229"/>
        <v/>
      </c>
      <c r="EC76" s="125" t="str">
        <f t="shared" si="230"/>
        <v/>
      </c>
      <c r="ED76" s="125" t="str">
        <f t="shared" si="231"/>
        <v/>
      </c>
      <c r="EE76" s="125" t="str">
        <f t="shared" si="232"/>
        <v/>
      </c>
      <c r="EF76" s="125" t="str">
        <f t="shared" si="233"/>
        <v/>
      </c>
      <c r="EG76" s="125" t="str">
        <f t="shared" si="234"/>
        <v/>
      </c>
      <c r="EH76" s="125" t="str">
        <f t="shared" si="235"/>
        <v/>
      </c>
      <c r="EI76" s="125" t="str">
        <f t="shared" si="236"/>
        <v/>
      </c>
      <c r="EJ76" s="125" t="str">
        <f t="shared" si="237"/>
        <v/>
      </c>
      <c r="EK76" s="125" t="str">
        <f t="shared" si="238"/>
        <v/>
      </c>
      <c r="EL76" s="125" t="str">
        <f t="shared" si="239"/>
        <v/>
      </c>
      <c r="EM76" s="125" t="str">
        <f t="shared" si="240"/>
        <v/>
      </c>
      <c r="EN76" s="125" t="str">
        <f t="shared" si="241"/>
        <v/>
      </c>
      <c r="EO76" s="125" t="str">
        <f t="shared" si="191"/>
        <v/>
      </c>
      <c r="EP76" s="125" t="str">
        <f t="shared" si="191"/>
        <v/>
      </c>
      <c r="EQ76" s="125" t="str">
        <f t="shared" si="191"/>
        <v/>
      </c>
      <c r="ER76" s="125" t="str">
        <f t="shared" si="242"/>
        <v/>
      </c>
      <c r="ES76" s="125" t="str">
        <f t="shared" si="243"/>
        <v/>
      </c>
      <c r="ET76" s="125" t="str">
        <f t="shared" si="244"/>
        <v/>
      </c>
      <c r="EU76" s="125" t="str">
        <f t="shared" si="245"/>
        <v/>
      </c>
      <c r="EV76" s="125" t="str">
        <f t="shared" si="246"/>
        <v/>
      </c>
      <c r="EW76" s="125" t="str">
        <f t="shared" si="247"/>
        <v/>
      </c>
      <c r="EX76" s="125" t="str">
        <f t="shared" si="192"/>
        <v/>
      </c>
      <c r="EY76" s="125" t="str">
        <f t="shared" si="192"/>
        <v/>
      </c>
      <c r="EZ76" s="125" t="str">
        <f t="shared" si="192"/>
        <v/>
      </c>
      <c r="FA76" s="125" t="str">
        <f t="shared" si="192"/>
        <v/>
      </c>
      <c r="FB76" s="125" t="str">
        <f t="shared" si="248"/>
        <v/>
      </c>
      <c r="FC76" s="125" t="str">
        <f t="shared" si="249"/>
        <v/>
      </c>
      <c r="FD76" s="125" t="str">
        <f t="shared" si="193"/>
        <v/>
      </c>
      <c r="FE76" s="125" t="str">
        <f t="shared" si="193"/>
        <v/>
      </c>
      <c r="FF76" s="125" t="str">
        <f t="shared" si="193"/>
        <v/>
      </c>
      <c r="FG76" s="125" t="str">
        <f t="shared" si="193"/>
        <v/>
      </c>
      <c r="FH76" s="125" t="str">
        <f t="shared" si="193"/>
        <v/>
      </c>
      <c r="FI76" s="125" t="str">
        <f t="shared" si="250"/>
        <v/>
      </c>
      <c r="FJ76" s="125" t="str">
        <f t="shared" si="251"/>
        <v/>
      </c>
      <c r="FK76" s="125" t="str">
        <f t="shared" si="252"/>
        <v/>
      </c>
      <c r="FL76" s="125" t="str">
        <f t="shared" si="253"/>
        <v/>
      </c>
      <c r="FM76" s="125" t="str">
        <f t="shared" si="254"/>
        <v/>
      </c>
      <c r="FN76" s="125" t="str">
        <f t="shared" si="255"/>
        <v/>
      </c>
      <c r="FO76" s="125" t="str">
        <f t="shared" si="194"/>
        <v/>
      </c>
      <c r="FP76" s="125" t="str">
        <f t="shared" si="194"/>
        <v/>
      </c>
      <c r="FQ76" s="125" t="str">
        <f t="shared" si="194"/>
        <v/>
      </c>
      <c r="FR76" s="125" t="str">
        <f t="shared" si="194"/>
        <v/>
      </c>
      <c r="FS76" s="125" t="str">
        <f t="shared" si="194"/>
        <v/>
      </c>
      <c r="FT76" s="125" t="str">
        <f t="shared" si="256"/>
        <v/>
      </c>
      <c r="FU76" s="125" t="str">
        <f t="shared" si="257"/>
        <v/>
      </c>
      <c r="FV76" s="125" t="str">
        <f t="shared" si="258"/>
        <v/>
      </c>
      <c r="FW76" s="125" t="str">
        <f t="shared" si="259"/>
        <v/>
      </c>
      <c r="FX76" s="125" t="str">
        <f t="shared" si="260"/>
        <v/>
      </c>
      <c r="FY76" s="125" t="str">
        <f t="shared" si="261"/>
        <v/>
      </c>
      <c r="FZ76" s="125" t="str">
        <f t="shared" si="262"/>
        <v/>
      </c>
      <c r="GA76" s="125" t="str">
        <f t="shared" si="263"/>
        <v/>
      </c>
      <c r="GB76" s="129" t="str">
        <f t="shared" si="264"/>
        <v/>
      </c>
      <c r="GC76" s="10"/>
      <c r="GD76" s="173" t="str">
        <f t="shared" si="265"/>
        <v/>
      </c>
      <c r="GE76" s="173" t="str">
        <f t="shared" si="266"/>
        <v/>
      </c>
      <c r="GF76" s="173" t="str">
        <f t="shared" ref="GF76:GF110" si="277">IF(AND(COUNTA($C76:$CI76)=0,COUNTA($CL76:$CT76)=0),"",IF(COUNTA($C76:$CI76)=0,IF(ISBLANK(CN76),"ok","DOE Reporting Section Not Completed"),IF(COUNTA($CL76:$CT76)=0,"",IF(OR($AQ76=3,$AQ76=5,$AQ76=7),IF(ISBLANK(CN76),"Empty cell",IF(ISNUMBER(CN76),IF(CN76&gt;0,"ok","Entry should be greater than 0"),"Entry should be a number")),IF(ISBLANK(CN76),"ok","Model is not a heat pump or PGC not entered")))))</f>
        <v/>
      </c>
      <c r="GG76" s="173" t="str">
        <f t="shared" si="267"/>
        <v/>
      </c>
      <c r="GH76" s="183" t="str">
        <f t="shared" si="268"/>
        <v/>
      </c>
      <c r="GI76" s="182" t="str">
        <f t="shared" si="269"/>
        <v/>
      </c>
      <c r="GJ76" s="173" t="str">
        <f t="shared" si="270"/>
        <v/>
      </c>
      <c r="GK76" s="173" t="str">
        <f t="shared" si="271"/>
        <v/>
      </c>
      <c r="GL76" s="173" t="str">
        <f t="shared" ref="GL76:GL110" si="278">IF(AND(COUNTA($C76:$CI76)=0,COUNTA($CQ76:$CT76)=0),"",IF(COUNTA($C76:$CI76)=0,IF(ISBLANK(CT76),"ok","DOE Reporting Section Not Completed"),IF(COUNTA($CQ76:$CT76)=0,"",IF(OR($AQ76=3,$AQ76=5,$AQ76=7),IF(ISBLANK(CT76),"Empty cell",IF(CT76="None","ok",IF(ISNUMBER(CT76),IF(AND(CT76&gt;=0,INT(CT76)=CT76),"ok","Entry should be 'None' or an integer &gt;=0"),"Entry should be 'None' or an integer &gt;=0"))),IF(ISBLANK(CT76),"ok","Model is not a heat pump or PGC not entered")))))</f>
        <v/>
      </c>
      <c r="GM76" s="10"/>
      <c r="GN76" s="10"/>
      <c r="GO76" s="10"/>
      <c r="GP76" s="10"/>
      <c r="GT76" s="12"/>
      <c r="GU76" s="12">
        <f t="shared" si="272"/>
        <v>0</v>
      </c>
      <c r="GV76" s="30" t="str">
        <f>IF(EJ76="ok",CHOOSE(AQ76,'Product Group Codes'!$B$4,'Product Group Codes'!$B$14,'Product Group Codes'!$B$24,'Product Group Codes'!$B$34,'Product Group Codes'!$B$39,'Product Group Codes'!$B$44,'Product Group Codes'!$B$47),"")</f>
        <v/>
      </c>
      <c r="GX76" s="156" t="b">
        <f t="shared" si="273"/>
        <v>1</v>
      </c>
      <c r="GY76" s="156" t="b">
        <f t="shared" si="274"/>
        <v>0</v>
      </c>
      <c r="GZ76" s="156" t="b">
        <f t="shared" si="275"/>
        <v>0</v>
      </c>
      <c r="HB76" s="156" t="b">
        <f t="shared" si="276"/>
        <v>0</v>
      </c>
      <c r="HD76" s="13" t="s">
        <v>3</v>
      </c>
    </row>
    <row r="77" spans="1:212" s="11" customFormat="1" ht="25.5">
      <c r="A77" s="28">
        <v>67</v>
      </c>
      <c r="B77" s="29" t="str">
        <f t="shared" si="195"/>
        <v/>
      </c>
      <c r="C77" s="143"/>
      <c r="D77" s="42"/>
      <c r="E77" s="42"/>
      <c r="F77" s="42"/>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26"/>
      <c r="AT77" s="17"/>
      <c r="AU77" s="26"/>
      <c r="AV77" s="121"/>
      <c r="AW77" s="17"/>
      <c r="AX77" s="26"/>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27"/>
      <c r="CJ77" s="164"/>
      <c r="CK77" s="172" t="str">
        <f t="shared" si="196"/>
        <v/>
      </c>
      <c r="CL77" s="168"/>
      <c r="CM77" s="169"/>
      <c r="CN77" s="169"/>
      <c r="CO77" s="169"/>
      <c r="CP77" s="188"/>
      <c r="CQ77" s="168"/>
      <c r="CR77" s="169"/>
      <c r="CS77" s="169"/>
      <c r="CT77" s="185"/>
      <c r="CU77" s="119"/>
      <c r="CV77" s="125" t="str">
        <f t="shared" si="197"/>
        <v/>
      </c>
      <c r="CW77" s="125" t="str">
        <f t="shared" si="198"/>
        <v/>
      </c>
      <c r="CX77" s="125" t="str">
        <f t="shared" si="199"/>
        <v/>
      </c>
      <c r="CY77" s="125" t="str">
        <f t="shared" si="200"/>
        <v/>
      </c>
      <c r="CZ77" s="125" t="str">
        <f t="shared" si="201"/>
        <v/>
      </c>
      <c r="DA77" s="125" t="str">
        <f t="shared" si="202"/>
        <v/>
      </c>
      <c r="DB77" s="125" t="str">
        <f t="shared" si="203"/>
        <v/>
      </c>
      <c r="DC77" s="125" t="str">
        <f t="shared" si="204"/>
        <v/>
      </c>
      <c r="DD77" s="125" t="str">
        <f t="shared" si="205"/>
        <v/>
      </c>
      <c r="DE77" s="125" t="str">
        <f t="shared" si="206"/>
        <v/>
      </c>
      <c r="DF77" s="125" t="str">
        <f t="shared" si="207"/>
        <v/>
      </c>
      <c r="DG77" s="125" t="str">
        <f t="shared" si="208"/>
        <v/>
      </c>
      <c r="DH77" s="125" t="str">
        <f t="shared" si="209"/>
        <v/>
      </c>
      <c r="DI77" s="125" t="str">
        <f t="shared" si="210"/>
        <v/>
      </c>
      <c r="DJ77" s="125" t="str">
        <f t="shared" si="211"/>
        <v/>
      </c>
      <c r="DK77" s="125" t="str">
        <f t="shared" si="212"/>
        <v/>
      </c>
      <c r="DL77" s="125" t="str">
        <f t="shared" si="213"/>
        <v/>
      </c>
      <c r="DM77" s="125" t="str">
        <f t="shared" si="214"/>
        <v/>
      </c>
      <c r="DN77" s="125" t="str">
        <f t="shared" si="215"/>
        <v/>
      </c>
      <c r="DO77" s="125" t="str">
        <f t="shared" si="216"/>
        <v/>
      </c>
      <c r="DP77" s="125" t="str">
        <f t="shared" si="217"/>
        <v/>
      </c>
      <c r="DQ77" s="125" t="str">
        <f t="shared" si="218"/>
        <v/>
      </c>
      <c r="DR77" s="125" t="str">
        <f t="shared" si="219"/>
        <v/>
      </c>
      <c r="DS77" s="125" t="str">
        <f t="shared" si="220"/>
        <v/>
      </c>
      <c r="DT77" s="125" t="str">
        <f t="shared" si="221"/>
        <v/>
      </c>
      <c r="DU77" s="125" t="str">
        <f t="shared" si="222"/>
        <v/>
      </c>
      <c r="DV77" s="125" t="str">
        <f t="shared" si="223"/>
        <v/>
      </c>
      <c r="DW77" s="125" t="str">
        <f t="shared" si="224"/>
        <v/>
      </c>
      <c r="DX77" s="125" t="str">
        <f t="shared" si="225"/>
        <v/>
      </c>
      <c r="DY77" s="125" t="str">
        <f t="shared" si="226"/>
        <v/>
      </c>
      <c r="DZ77" s="125" t="str">
        <f t="shared" si="227"/>
        <v/>
      </c>
      <c r="EA77" s="125" t="str">
        <f t="shared" si="228"/>
        <v/>
      </c>
      <c r="EB77" s="125" t="str">
        <f t="shared" si="229"/>
        <v/>
      </c>
      <c r="EC77" s="125" t="str">
        <f t="shared" si="230"/>
        <v/>
      </c>
      <c r="ED77" s="125" t="str">
        <f t="shared" si="231"/>
        <v/>
      </c>
      <c r="EE77" s="125" t="str">
        <f t="shared" si="232"/>
        <v/>
      </c>
      <c r="EF77" s="125" t="str">
        <f t="shared" si="233"/>
        <v/>
      </c>
      <c r="EG77" s="125" t="str">
        <f t="shared" si="234"/>
        <v/>
      </c>
      <c r="EH77" s="125" t="str">
        <f t="shared" si="235"/>
        <v/>
      </c>
      <c r="EI77" s="125" t="str">
        <f t="shared" si="236"/>
        <v/>
      </c>
      <c r="EJ77" s="125" t="str">
        <f t="shared" si="237"/>
        <v/>
      </c>
      <c r="EK77" s="125" t="str">
        <f t="shared" si="238"/>
        <v/>
      </c>
      <c r="EL77" s="125" t="str">
        <f t="shared" si="239"/>
        <v/>
      </c>
      <c r="EM77" s="125" t="str">
        <f t="shared" si="240"/>
        <v/>
      </c>
      <c r="EN77" s="125" t="str">
        <f t="shared" si="241"/>
        <v/>
      </c>
      <c r="EO77" s="125" t="str">
        <f t="shared" si="191"/>
        <v/>
      </c>
      <c r="EP77" s="125" t="str">
        <f t="shared" si="191"/>
        <v/>
      </c>
      <c r="EQ77" s="125" t="str">
        <f t="shared" si="191"/>
        <v/>
      </c>
      <c r="ER77" s="125" t="str">
        <f t="shared" si="242"/>
        <v/>
      </c>
      <c r="ES77" s="125" t="str">
        <f t="shared" si="243"/>
        <v/>
      </c>
      <c r="ET77" s="125" t="str">
        <f t="shared" si="244"/>
        <v/>
      </c>
      <c r="EU77" s="125" t="str">
        <f t="shared" si="245"/>
        <v/>
      </c>
      <c r="EV77" s="125" t="str">
        <f t="shared" si="246"/>
        <v/>
      </c>
      <c r="EW77" s="125" t="str">
        <f t="shared" si="247"/>
        <v/>
      </c>
      <c r="EX77" s="125" t="str">
        <f t="shared" si="192"/>
        <v/>
      </c>
      <c r="EY77" s="125" t="str">
        <f t="shared" si="192"/>
        <v/>
      </c>
      <c r="EZ77" s="125" t="str">
        <f t="shared" si="192"/>
        <v/>
      </c>
      <c r="FA77" s="125" t="str">
        <f t="shared" si="192"/>
        <v/>
      </c>
      <c r="FB77" s="125" t="str">
        <f t="shared" si="248"/>
        <v/>
      </c>
      <c r="FC77" s="125" t="str">
        <f t="shared" si="249"/>
        <v/>
      </c>
      <c r="FD77" s="125" t="str">
        <f t="shared" si="193"/>
        <v/>
      </c>
      <c r="FE77" s="125" t="str">
        <f t="shared" si="193"/>
        <v/>
      </c>
      <c r="FF77" s="125" t="str">
        <f t="shared" si="193"/>
        <v/>
      </c>
      <c r="FG77" s="125" t="str">
        <f t="shared" si="193"/>
        <v/>
      </c>
      <c r="FH77" s="125" t="str">
        <f t="shared" si="193"/>
        <v/>
      </c>
      <c r="FI77" s="125" t="str">
        <f t="shared" si="250"/>
        <v/>
      </c>
      <c r="FJ77" s="125" t="str">
        <f t="shared" si="251"/>
        <v/>
      </c>
      <c r="FK77" s="125" t="str">
        <f t="shared" si="252"/>
        <v/>
      </c>
      <c r="FL77" s="125" t="str">
        <f t="shared" si="253"/>
        <v/>
      </c>
      <c r="FM77" s="125" t="str">
        <f t="shared" si="254"/>
        <v/>
      </c>
      <c r="FN77" s="125" t="str">
        <f t="shared" si="255"/>
        <v/>
      </c>
      <c r="FO77" s="125" t="str">
        <f t="shared" si="194"/>
        <v/>
      </c>
      <c r="FP77" s="125" t="str">
        <f t="shared" si="194"/>
        <v/>
      </c>
      <c r="FQ77" s="125" t="str">
        <f t="shared" si="194"/>
        <v/>
      </c>
      <c r="FR77" s="125" t="str">
        <f t="shared" si="194"/>
        <v/>
      </c>
      <c r="FS77" s="125" t="str">
        <f t="shared" si="194"/>
        <v/>
      </c>
      <c r="FT77" s="125" t="str">
        <f t="shared" si="256"/>
        <v/>
      </c>
      <c r="FU77" s="125" t="str">
        <f t="shared" si="257"/>
        <v/>
      </c>
      <c r="FV77" s="125" t="str">
        <f t="shared" si="258"/>
        <v/>
      </c>
      <c r="FW77" s="125" t="str">
        <f t="shared" si="259"/>
        <v/>
      </c>
      <c r="FX77" s="125" t="str">
        <f t="shared" si="260"/>
        <v/>
      </c>
      <c r="FY77" s="125" t="str">
        <f t="shared" si="261"/>
        <v/>
      </c>
      <c r="FZ77" s="125" t="str">
        <f t="shared" si="262"/>
        <v/>
      </c>
      <c r="GA77" s="125" t="str">
        <f t="shared" si="263"/>
        <v/>
      </c>
      <c r="GB77" s="129" t="str">
        <f t="shared" si="264"/>
        <v/>
      </c>
      <c r="GC77" s="10"/>
      <c r="GD77" s="173" t="str">
        <f t="shared" si="265"/>
        <v/>
      </c>
      <c r="GE77" s="173" t="str">
        <f t="shared" si="266"/>
        <v/>
      </c>
      <c r="GF77" s="173" t="str">
        <f t="shared" si="277"/>
        <v/>
      </c>
      <c r="GG77" s="173" t="str">
        <f t="shared" si="267"/>
        <v/>
      </c>
      <c r="GH77" s="183" t="str">
        <f t="shared" si="268"/>
        <v/>
      </c>
      <c r="GI77" s="182" t="str">
        <f t="shared" si="269"/>
        <v/>
      </c>
      <c r="GJ77" s="173" t="str">
        <f t="shared" si="270"/>
        <v/>
      </c>
      <c r="GK77" s="173" t="str">
        <f t="shared" si="271"/>
        <v/>
      </c>
      <c r="GL77" s="173" t="str">
        <f t="shared" si="278"/>
        <v/>
      </c>
      <c r="GM77" s="10"/>
      <c r="GN77" s="10"/>
      <c r="GO77" s="10"/>
      <c r="GP77" s="10"/>
      <c r="GT77" s="12"/>
      <c r="GU77" s="12">
        <f t="shared" si="272"/>
        <v>0</v>
      </c>
      <c r="GV77" s="30" t="str">
        <f>IF(EJ77="ok",CHOOSE(AQ77,'Product Group Codes'!$B$4,'Product Group Codes'!$B$14,'Product Group Codes'!$B$24,'Product Group Codes'!$B$34,'Product Group Codes'!$B$39,'Product Group Codes'!$B$44,'Product Group Codes'!$B$47),"")</f>
        <v/>
      </c>
      <c r="GX77" s="156" t="b">
        <f t="shared" si="273"/>
        <v>1</v>
      </c>
      <c r="GY77" s="156" t="b">
        <f t="shared" si="274"/>
        <v>0</v>
      </c>
      <c r="GZ77" s="156" t="b">
        <f t="shared" si="275"/>
        <v>0</v>
      </c>
      <c r="HB77" s="156" t="b">
        <f t="shared" si="276"/>
        <v>0</v>
      </c>
      <c r="HD77" s="13" t="s">
        <v>3</v>
      </c>
    </row>
    <row r="78" spans="1:212" s="11" customFormat="1" ht="25.5">
      <c r="A78" s="28">
        <v>68</v>
      </c>
      <c r="B78" s="29" t="str">
        <f t="shared" si="195"/>
        <v/>
      </c>
      <c r="C78" s="143"/>
      <c r="D78" s="42"/>
      <c r="E78" s="42"/>
      <c r="F78" s="42"/>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26"/>
      <c r="AT78" s="17"/>
      <c r="AU78" s="26"/>
      <c r="AV78" s="121"/>
      <c r="AW78" s="17"/>
      <c r="AX78" s="26"/>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27"/>
      <c r="CJ78" s="164"/>
      <c r="CK78" s="172" t="str">
        <f t="shared" si="196"/>
        <v/>
      </c>
      <c r="CL78" s="168"/>
      <c r="CM78" s="169"/>
      <c r="CN78" s="169"/>
      <c r="CO78" s="169"/>
      <c r="CP78" s="188"/>
      <c r="CQ78" s="168"/>
      <c r="CR78" s="169"/>
      <c r="CS78" s="169"/>
      <c r="CT78" s="185"/>
      <c r="CU78" s="119"/>
      <c r="CV78" s="125" t="str">
        <f t="shared" si="197"/>
        <v/>
      </c>
      <c r="CW78" s="125" t="str">
        <f t="shared" si="198"/>
        <v/>
      </c>
      <c r="CX78" s="125" t="str">
        <f t="shared" si="199"/>
        <v/>
      </c>
      <c r="CY78" s="125" t="str">
        <f t="shared" si="200"/>
        <v/>
      </c>
      <c r="CZ78" s="125" t="str">
        <f t="shared" si="201"/>
        <v/>
      </c>
      <c r="DA78" s="125" t="str">
        <f t="shared" si="202"/>
        <v/>
      </c>
      <c r="DB78" s="125" t="str">
        <f t="shared" si="203"/>
        <v/>
      </c>
      <c r="DC78" s="125" t="str">
        <f t="shared" si="204"/>
        <v/>
      </c>
      <c r="DD78" s="125" t="str">
        <f t="shared" si="205"/>
        <v/>
      </c>
      <c r="DE78" s="125" t="str">
        <f t="shared" si="206"/>
        <v/>
      </c>
      <c r="DF78" s="125" t="str">
        <f t="shared" si="207"/>
        <v/>
      </c>
      <c r="DG78" s="125" t="str">
        <f t="shared" si="208"/>
        <v/>
      </c>
      <c r="DH78" s="125" t="str">
        <f t="shared" si="209"/>
        <v/>
      </c>
      <c r="DI78" s="125" t="str">
        <f t="shared" si="210"/>
        <v/>
      </c>
      <c r="DJ78" s="125" t="str">
        <f t="shared" si="211"/>
        <v/>
      </c>
      <c r="DK78" s="125" t="str">
        <f t="shared" si="212"/>
        <v/>
      </c>
      <c r="DL78" s="125" t="str">
        <f t="shared" si="213"/>
        <v/>
      </c>
      <c r="DM78" s="125" t="str">
        <f t="shared" si="214"/>
        <v/>
      </c>
      <c r="DN78" s="125" t="str">
        <f t="shared" si="215"/>
        <v/>
      </c>
      <c r="DO78" s="125" t="str">
        <f t="shared" si="216"/>
        <v/>
      </c>
      <c r="DP78" s="125" t="str">
        <f t="shared" si="217"/>
        <v/>
      </c>
      <c r="DQ78" s="125" t="str">
        <f t="shared" si="218"/>
        <v/>
      </c>
      <c r="DR78" s="125" t="str">
        <f t="shared" si="219"/>
        <v/>
      </c>
      <c r="DS78" s="125" t="str">
        <f t="shared" si="220"/>
        <v/>
      </c>
      <c r="DT78" s="125" t="str">
        <f t="shared" si="221"/>
        <v/>
      </c>
      <c r="DU78" s="125" t="str">
        <f t="shared" si="222"/>
        <v/>
      </c>
      <c r="DV78" s="125" t="str">
        <f t="shared" si="223"/>
        <v/>
      </c>
      <c r="DW78" s="125" t="str">
        <f t="shared" si="224"/>
        <v/>
      </c>
      <c r="DX78" s="125" t="str">
        <f t="shared" si="225"/>
        <v/>
      </c>
      <c r="DY78" s="125" t="str">
        <f t="shared" si="226"/>
        <v/>
      </c>
      <c r="DZ78" s="125" t="str">
        <f t="shared" si="227"/>
        <v/>
      </c>
      <c r="EA78" s="125" t="str">
        <f t="shared" si="228"/>
        <v/>
      </c>
      <c r="EB78" s="125" t="str">
        <f t="shared" si="229"/>
        <v/>
      </c>
      <c r="EC78" s="125" t="str">
        <f t="shared" si="230"/>
        <v/>
      </c>
      <c r="ED78" s="125" t="str">
        <f t="shared" si="231"/>
        <v/>
      </c>
      <c r="EE78" s="125" t="str">
        <f t="shared" si="232"/>
        <v/>
      </c>
      <c r="EF78" s="125" t="str">
        <f t="shared" si="233"/>
        <v/>
      </c>
      <c r="EG78" s="125" t="str">
        <f t="shared" si="234"/>
        <v/>
      </c>
      <c r="EH78" s="125" t="str">
        <f t="shared" si="235"/>
        <v/>
      </c>
      <c r="EI78" s="125" t="str">
        <f t="shared" si="236"/>
        <v/>
      </c>
      <c r="EJ78" s="125" t="str">
        <f t="shared" si="237"/>
        <v/>
      </c>
      <c r="EK78" s="125" t="str">
        <f t="shared" si="238"/>
        <v/>
      </c>
      <c r="EL78" s="125" t="str">
        <f t="shared" si="239"/>
        <v/>
      </c>
      <c r="EM78" s="125" t="str">
        <f t="shared" si="240"/>
        <v/>
      </c>
      <c r="EN78" s="125" t="str">
        <f t="shared" si="241"/>
        <v/>
      </c>
      <c r="EO78" s="125" t="str">
        <f t="shared" si="191"/>
        <v/>
      </c>
      <c r="EP78" s="125" t="str">
        <f t="shared" si="191"/>
        <v/>
      </c>
      <c r="EQ78" s="125" t="str">
        <f t="shared" si="191"/>
        <v/>
      </c>
      <c r="ER78" s="125" t="str">
        <f t="shared" si="242"/>
        <v/>
      </c>
      <c r="ES78" s="125" t="str">
        <f t="shared" si="243"/>
        <v/>
      </c>
      <c r="ET78" s="125" t="str">
        <f t="shared" si="244"/>
        <v/>
      </c>
      <c r="EU78" s="125" t="str">
        <f t="shared" si="245"/>
        <v/>
      </c>
      <c r="EV78" s="125" t="str">
        <f t="shared" si="246"/>
        <v/>
      </c>
      <c r="EW78" s="125" t="str">
        <f t="shared" si="247"/>
        <v/>
      </c>
      <c r="EX78" s="125" t="str">
        <f t="shared" si="192"/>
        <v/>
      </c>
      <c r="EY78" s="125" t="str">
        <f t="shared" si="192"/>
        <v/>
      </c>
      <c r="EZ78" s="125" t="str">
        <f t="shared" si="192"/>
        <v/>
      </c>
      <c r="FA78" s="125" t="str">
        <f t="shared" si="192"/>
        <v/>
      </c>
      <c r="FB78" s="125" t="str">
        <f t="shared" si="248"/>
        <v/>
      </c>
      <c r="FC78" s="125" t="str">
        <f t="shared" si="249"/>
        <v/>
      </c>
      <c r="FD78" s="125" t="str">
        <f t="shared" si="193"/>
        <v/>
      </c>
      <c r="FE78" s="125" t="str">
        <f t="shared" si="193"/>
        <v/>
      </c>
      <c r="FF78" s="125" t="str">
        <f t="shared" si="193"/>
        <v/>
      </c>
      <c r="FG78" s="125" t="str">
        <f t="shared" si="193"/>
        <v/>
      </c>
      <c r="FH78" s="125" t="str">
        <f t="shared" si="193"/>
        <v/>
      </c>
      <c r="FI78" s="125" t="str">
        <f t="shared" si="250"/>
        <v/>
      </c>
      <c r="FJ78" s="125" t="str">
        <f t="shared" si="251"/>
        <v/>
      </c>
      <c r="FK78" s="125" t="str">
        <f t="shared" si="252"/>
        <v/>
      </c>
      <c r="FL78" s="125" t="str">
        <f t="shared" si="253"/>
        <v/>
      </c>
      <c r="FM78" s="125" t="str">
        <f t="shared" si="254"/>
        <v/>
      </c>
      <c r="FN78" s="125" t="str">
        <f t="shared" si="255"/>
        <v/>
      </c>
      <c r="FO78" s="125" t="str">
        <f t="shared" si="194"/>
        <v/>
      </c>
      <c r="FP78" s="125" t="str">
        <f t="shared" si="194"/>
        <v/>
      </c>
      <c r="FQ78" s="125" t="str">
        <f t="shared" si="194"/>
        <v/>
      </c>
      <c r="FR78" s="125" t="str">
        <f t="shared" si="194"/>
        <v/>
      </c>
      <c r="FS78" s="125" t="str">
        <f t="shared" si="194"/>
        <v/>
      </c>
      <c r="FT78" s="125" t="str">
        <f t="shared" si="256"/>
        <v/>
      </c>
      <c r="FU78" s="125" t="str">
        <f t="shared" si="257"/>
        <v/>
      </c>
      <c r="FV78" s="125" t="str">
        <f t="shared" si="258"/>
        <v/>
      </c>
      <c r="FW78" s="125" t="str">
        <f t="shared" si="259"/>
        <v/>
      </c>
      <c r="FX78" s="125" t="str">
        <f t="shared" si="260"/>
        <v/>
      </c>
      <c r="FY78" s="125" t="str">
        <f t="shared" si="261"/>
        <v/>
      </c>
      <c r="FZ78" s="125" t="str">
        <f t="shared" si="262"/>
        <v/>
      </c>
      <c r="GA78" s="125" t="str">
        <f t="shared" si="263"/>
        <v/>
      </c>
      <c r="GB78" s="129" t="str">
        <f t="shared" si="264"/>
        <v/>
      </c>
      <c r="GC78" s="10"/>
      <c r="GD78" s="173" t="str">
        <f t="shared" si="265"/>
        <v/>
      </c>
      <c r="GE78" s="173" t="str">
        <f t="shared" si="266"/>
        <v/>
      </c>
      <c r="GF78" s="173" t="str">
        <f t="shared" si="277"/>
        <v/>
      </c>
      <c r="GG78" s="173" t="str">
        <f t="shared" si="267"/>
        <v/>
      </c>
      <c r="GH78" s="183" t="str">
        <f t="shared" si="268"/>
        <v/>
      </c>
      <c r="GI78" s="182" t="str">
        <f t="shared" si="269"/>
        <v/>
      </c>
      <c r="GJ78" s="173" t="str">
        <f t="shared" si="270"/>
        <v/>
      </c>
      <c r="GK78" s="173" t="str">
        <f t="shared" si="271"/>
        <v/>
      </c>
      <c r="GL78" s="173" t="str">
        <f t="shared" si="278"/>
        <v/>
      </c>
      <c r="GM78" s="10"/>
      <c r="GN78" s="10"/>
      <c r="GO78" s="10"/>
      <c r="GP78" s="10"/>
      <c r="GT78" s="12"/>
      <c r="GU78" s="12">
        <f t="shared" si="272"/>
        <v>0</v>
      </c>
      <c r="GV78" s="30" t="str">
        <f>IF(EJ78="ok",CHOOSE(AQ78,'Product Group Codes'!$B$4,'Product Group Codes'!$B$14,'Product Group Codes'!$B$24,'Product Group Codes'!$B$34,'Product Group Codes'!$B$39,'Product Group Codes'!$B$44,'Product Group Codes'!$B$47),"")</f>
        <v/>
      </c>
      <c r="GX78" s="156" t="b">
        <f t="shared" si="273"/>
        <v>1</v>
      </c>
      <c r="GY78" s="156" t="b">
        <f t="shared" si="274"/>
        <v>0</v>
      </c>
      <c r="GZ78" s="156" t="b">
        <f t="shared" si="275"/>
        <v>0</v>
      </c>
      <c r="HB78" s="156" t="b">
        <f t="shared" si="276"/>
        <v>0</v>
      </c>
      <c r="HD78" s="13" t="s">
        <v>3</v>
      </c>
    </row>
    <row r="79" spans="1:212" s="11" customFormat="1" ht="25.5">
      <c r="A79" s="28">
        <v>69</v>
      </c>
      <c r="B79" s="29" t="str">
        <f t="shared" si="195"/>
        <v/>
      </c>
      <c r="C79" s="143"/>
      <c r="D79" s="42"/>
      <c r="E79" s="42"/>
      <c r="F79" s="42"/>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26"/>
      <c r="AT79" s="17"/>
      <c r="AU79" s="26"/>
      <c r="AV79" s="121"/>
      <c r="AW79" s="17"/>
      <c r="AX79" s="26"/>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27"/>
      <c r="CJ79" s="164"/>
      <c r="CK79" s="172" t="str">
        <f t="shared" si="196"/>
        <v/>
      </c>
      <c r="CL79" s="168"/>
      <c r="CM79" s="169"/>
      <c r="CN79" s="169"/>
      <c r="CO79" s="169"/>
      <c r="CP79" s="188"/>
      <c r="CQ79" s="168"/>
      <c r="CR79" s="169"/>
      <c r="CS79" s="169"/>
      <c r="CT79" s="185"/>
      <c r="CU79" s="119"/>
      <c r="CV79" s="125" t="str">
        <f t="shared" si="197"/>
        <v/>
      </c>
      <c r="CW79" s="125" t="str">
        <f t="shared" si="198"/>
        <v/>
      </c>
      <c r="CX79" s="125" t="str">
        <f t="shared" si="199"/>
        <v/>
      </c>
      <c r="CY79" s="125" t="str">
        <f t="shared" si="200"/>
        <v/>
      </c>
      <c r="CZ79" s="125" t="str">
        <f t="shared" si="201"/>
        <v/>
      </c>
      <c r="DA79" s="125" t="str">
        <f t="shared" si="202"/>
        <v/>
      </c>
      <c r="DB79" s="125" t="str">
        <f t="shared" si="203"/>
        <v/>
      </c>
      <c r="DC79" s="125" t="str">
        <f t="shared" si="204"/>
        <v/>
      </c>
      <c r="DD79" s="125" t="str">
        <f t="shared" si="205"/>
        <v/>
      </c>
      <c r="DE79" s="125" t="str">
        <f t="shared" si="206"/>
        <v/>
      </c>
      <c r="DF79" s="125" t="str">
        <f t="shared" si="207"/>
        <v/>
      </c>
      <c r="DG79" s="125" t="str">
        <f t="shared" si="208"/>
        <v/>
      </c>
      <c r="DH79" s="125" t="str">
        <f t="shared" si="209"/>
        <v/>
      </c>
      <c r="DI79" s="125" t="str">
        <f t="shared" si="210"/>
        <v/>
      </c>
      <c r="DJ79" s="125" t="str">
        <f t="shared" si="211"/>
        <v/>
      </c>
      <c r="DK79" s="125" t="str">
        <f t="shared" si="212"/>
        <v/>
      </c>
      <c r="DL79" s="125" t="str">
        <f t="shared" si="213"/>
        <v/>
      </c>
      <c r="DM79" s="125" t="str">
        <f t="shared" si="214"/>
        <v/>
      </c>
      <c r="DN79" s="125" t="str">
        <f t="shared" si="215"/>
        <v/>
      </c>
      <c r="DO79" s="125" t="str">
        <f t="shared" si="216"/>
        <v/>
      </c>
      <c r="DP79" s="125" t="str">
        <f t="shared" si="217"/>
        <v/>
      </c>
      <c r="DQ79" s="125" t="str">
        <f t="shared" si="218"/>
        <v/>
      </c>
      <c r="DR79" s="125" t="str">
        <f t="shared" si="219"/>
        <v/>
      </c>
      <c r="DS79" s="125" t="str">
        <f t="shared" si="220"/>
        <v/>
      </c>
      <c r="DT79" s="125" t="str">
        <f t="shared" si="221"/>
        <v/>
      </c>
      <c r="DU79" s="125" t="str">
        <f t="shared" si="222"/>
        <v/>
      </c>
      <c r="DV79" s="125" t="str">
        <f t="shared" si="223"/>
        <v/>
      </c>
      <c r="DW79" s="125" t="str">
        <f t="shared" si="224"/>
        <v/>
      </c>
      <c r="DX79" s="125" t="str">
        <f t="shared" si="225"/>
        <v/>
      </c>
      <c r="DY79" s="125" t="str">
        <f t="shared" si="226"/>
        <v/>
      </c>
      <c r="DZ79" s="125" t="str">
        <f t="shared" si="227"/>
        <v/>
      </c>
      <c r="EA79" s="125" t="str">
        <f t="shared" si="228"/>
        <v/>
      </c>
      <c r="EB79" s="125" t="str">
        <f t="shared" si="229"/>
        <v/>
      </c>
      <c r="EC79" s="125" t="str">
        <f t="shared" si="230"/>
        <v/>
      </c>
      <c r="ED79" s="125" t="str">
        <f t="shared" si="231"/>
        <v/>
      </c>
      <c r="EE79" s="125" t="str">
        <f t="shared" si="232"/>
        <v/>
      </c>
      <c r="EF79" s="125" t="str">
        <f t="shared" si="233"/>
        <v/>
      </c>
      <c r="EG79" s="125" t="str">
        <f t="shared" si="234"/>
        <v/>
      </c>
      <c r="EH79" s="125" t="str">
        <f t="shared" si="235"/>
        <v/>
      </c>
      <c r="EI79" s="125" t="str">
        <f t="shared" si="236"/>
        <v/>
      </c>
      <c r="EJ79" s="125" t="str">
        <f t="shared" si="237"/>
        <v/>
      </c>
      <c r="EK79" s="125" t="str">
        <f t="shared" si="238"/>
        <v/>
      </c>
      <c r="EL79" s="125" t="str">
        <f t="shared" si="239"/>
        <v/>
      </c>
      <c r="EM79" s="125" t="str">
        <f t="shared" si="240"/>
        <v/>
      </c>
      <c r="EN79" s="125" t="str">
        <f t="shared" si="241"/>
        <v/>
      </c>
      <c r="EO79" s="125" t="str">
        <f t="shared" si="191"/>
        <v/>
      </c>
      <c r="EP79" s="125" t="str">
        <f t="shared" si="191"/>
        <v/>
      </c>
      <c r="EQ79" s="125" t="str">
        <f t="shared" si="191"/>
        <v/>
      </c>
      <c r="ER79" s="125" t="str">
        <f t="shared" si="242"/>
        <v/>
      </c>
      <c r="ES79" s="125" t="str">
        <f t="shared" si="243"/>
        <v/>
      </c>
      <c r="ET79" s="125" t="str">
        <f t="shared" si="244"/>
        <v/>
      </c>
      <c r="EU79" s="125" t="str">
        <f t="shared" si="245"/>
        <v/>
      </c>
      <c r="EV79" s="125" t="str">
        <f t="shared" si="246"/>
        <v/>
      </c>
      <c r="EW79" s="125" t="str">
        <f t="shared" si="247"/>
        <v/>
      </c>
      <c r="EX79" s="125" t="str">
        <f t="shared" si="192"/>
        <v/>
      </c>
      <c r="EY79" s="125" t="str">
        <f t="shared" si="192"/>
        <v/>
      </c>
      <c r="EZ79" s="125" t="str">
        <f t="shared" si="192"/>
        <v/>
      </c>
      <c r="FA79" s="125" t="str">
        <f t="shared" si="192"/>
        <v/>
      </c>
      <c r="FB79" s="125" t="str">
        <f t="shared" si="248"/>
        <v/>
      </c>
      <c r="FC79" s="125" t="str">
        <f t="shared" si="249"/>
        <v/>
      </c>
      <c r="FD79" s="125" t="str">
        <f t="shared" si="193"/>
        <v/>
      </c>
      <c r="FE79" s="125" t="str">
        <f t="shared" si="193"/>
        <v/>
      </c>
      <c r="FF79" s="125" t="str">
        <f t="shared" si="193"/>
        <v/>
      </c>
      <c r="FG79" s="125" t="str">
        <f t="shared" si="193"/>
        <v/>
      </c>
      <c r="FH79" s="125" t="str">
        <f t="shared" si="193"/>
        <v/>
      </c>
      <c r="FI79" s="125" t="str">
        <f t="shared" si="250"/>
        <v/>
      </c>
      <c r="FJ79" s="125" t="str">
        <f t="shared" si="251"/>
        <v/>
      </c>
      <c r="FK79" s="125" t="str">
        <f t="shared" si="252"/>
        <v/>
      </c>
      <c r="FL79" s="125" t="str">
        <f t="shared" si="253"/>
        <v/>
      </c>
      <c r="FM79" s="125" t="str">
        <f t="shared" si="254"/>
        <v/>
      </c>
      <c r="FN79" s="125" t="str">
        <f t="shared" si="255"/>
        <v/>
      </c>
      <c r="FO79" s="125" t="str">
        <f t="shared" si="194"/>
        <v/>
      </c>
      <c r="FP79" s="125" t="str">
        <f t="shared" si="194"/>
        <v/>
      </c>
      <c r="FQ79" s="125" t="str">
        <f t="shared" si="194"/>
        <v/>
      </c>
      <c r="FR79" s="125" t="str">
        <f t="shared" si="194"/>
        <v/>
      </c>
      <c r="FS79" s="125" t="str">
        <f t="shared" si="194"/>
        <v/>
      </c>
      <c r="FT79" s="125" t="str">
        <f t="shared" si="256"/>
        <v/>
      </c>
      <c r="FU79" s="125" t="str">
        <f t="shared" si="257"/>
        <v/>
      </c>
      <c r="FV79" s="125" t="str">
        <f t="shared" si="258"/>
        <v/>
      </c>
      <c r="FW79" s="125" t="str">
        <f t="shared" si="259"/>
        <v/>
      </c>
      <c r="FX79" s="125" t="str">
        <f t="shared" si="260"/>
        <v/>
      </c>
      <c r="FY79" s="125" t="str">
        <f t="shared" si="261"/>
        <v/>
      </c>
      <c r="FZ79" s="125" t="str">
        <f t="shared" si="262"/>
        <v/>
      </c>
      <c r="GA79" s="125" t="str">
        <f t="shared" si="263"/>
        <v/>
      </c>
      <c r="GB79" s="129" t="str">
        <f t="shared" si="264"/>
        <v/>
      </c>
      <c r="GC79" s="10"/>
      <c r="GD79" s="173" t="str">
        <f t="shared" si="265"/>
        <v/>
      </c>
      <c r="GE79" s="173" t="str">
        <f t="shared" si="266"/>
        <v/>
      </c>
      <c r="GF79" s="173" t="str">
        <f t="shared" si="277"/>
        <v/>
      </c>
      <c r="GG79" s="173" t="str">
        <f t="shared" si="267"/>
        <v/>
      </c>
      <c r="GH79" s="183" t="str">
        <f t="shared" si="268"/>
        <v/>
      </c>
      <c r="GI79" s="182" t="str">
        <f t="shared" si="269"/>
        <v/>
      </c>
      <c r="GJ79" s="173" t="str">
        <f t="shared" si="270"/>
        <v/>
      </c>
      <c r="GK79" s="173" t="str">
        <f t="shared" si="271"/>
        <v/>
      </c>
      <c r="GL79" s="173" t="str">
        <f t="shared" si="278"/>
        <v/>
      </c>
      <c r="GM79" s="10"/>
      <c r="GN79" s="10"/>
      <c r="GO79" s="10"/>
      <c r="GP79" s="10"/>
      <c r="GT79" s="12"/>
      <c r="GU79" s="12">
        <f t="shared" si="272"/>
        <v>0</v>
      </c>
      <c r="GV79" s="30" t="str">
        <f>IF(EJ79="ok",CHOOSE(AQ79,'Product Group Codes'!$B$4,'Product Group Codes'!$B$14,'Product Group Codes'!$B$24,'Product Group Codes'!$B$34,'Product Group Codes'!$B$39,'Product Group Codes'!$B$44,'Product Group Codes'!$B$47),"")</f>
        <v/>
      </c>
      <c r="GX79" s="156" t="b">
        <f t="shared" si="273"/>
        <v>1</v>
      </c>
      <c r="GY79" s="156" t="b">
        <f t="shared" si="274"/>
        <v>0</v>
      </c>
      <c r="GZ79" s="156" t="b">
        <f t="shared" si="275"/>
        <v>0</v>
      </c>
      <c r="HB79" s="156" t="b">
        <f t="shared" si="276"/>
        <v>0</v>
      </c>
      <c r="HD79" s="13" t="s">
        <v>3</v>
      </c>
    </row>
    <row r="80" spans="1:212" s="11" customFormat="1" ht="25.5">
      <c r="A80" s="28">
        <v>70</v>
      </c>
      <c r="B80" s="29" t="str">
        <f t="shared" si="195"/>
        <v/>
      </c>
      <c r="C80" s="143"/>
      <c r="D80" s="42"/>
      <c r="E80" s="42"/>
      <c r="F80" s="42"/>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26"/>
      <c r="AT80" s="17"/>
      <c r="AU80" s="26"/>
      <c r="AV80" s="121"/>
      <c r="AW80" s="17"/>
      <c r="AX80" s="26"/>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27"/>
      <c r="CJ80" s="164"/>
      <c r="CK80" s="172" t="str">
        <f t="shared" si="196"/>
        <v/>
      </c>
      <c r="CL80" s="168"/>
      <c r="CM80" s="169"/>
      <c r="CN80" s="169"/>
      <c r="CO80" s="169"/>
      <c r="CP80" s="188"/>
      <c r="CQ80" s="168"/>
      <c r="CR80" s="169"/>
      <c r="CS80" s="169"/>
      <c r="CT80" s="185"/>
      <c r="CU80" s="119"/>
      <c r="CV80" s="125" t="str">
        <f t="shared" si="197"/>
        <v/>
      </c>
      <c r="CW80" s="125" t="str">
        <f t="shared" si="198"/>
        <v/>
      </c>
      <c r="CX80" s="125" t="str">
        <f t="shared" si="199"/>
        <v/>
      </c>
      <c r="CY80" s="125" t="str">
        <f t="shared" si="200"/>
        <v/>
      </c>
      <c r="CZ80" s="125" t="str">
        <f t="shared" si="201"/>
        <v/>
      </c>
      <c r="DA80" s="125" t="str">
        <f t="shared" si="202"/>
        <v/>
      </c>
      <c r="DB80" s="125" t="str">
        <f t="shared" si="203"/>
        <v/>
      </c>
      <c r="DC80" s="125" t="str">
        <f t="shared" si="204"/>
        <v/>
      </c>
      <c r="DD80" s="125" t="str">
        <f t="shared" si="205"/>
        <v/>
      </c>
      <c r="DE80" s="125" t="str">
        <f t="shared" si="206"/>
        <v/>
      </c>
      <c r="DF80" s="125" t="str">
        <f t="shared" si="207"/>
        <v/>
      </c>
      <c r="DG80" s="125" t="str">
        <f t="shared" si="208"/>
        <v/>
      </c>
      <c r="DH80" s="125" t="str">
        <f t="shared" si="209"/>
        <v/>
      </c>
      <c r="DI80" s="125" t="str">
        <f t="shared" si="210"/>
        <v/>
      </c>
      <c r="DJ80" s="125" t="str">
        <f t="shared" si="211"/>
        <v/>
      </c>
      <c r="DK80" s="125" t="str">
        <f t="shared" si="212"/>
        <v/>
      </c>
      <c r="DL80" s="125" t="str">
        <f t="shared" si="213"/>
        <v/>
      </c>
      <c r="DM80" s="125" t="str">
        <f t="shared" si="214"/>
        <v/>
      </c>
      <c r="DN80" s="125" t="str">
        <f t="shared" si="215"/>
        <v/>
      </c>
      <c r="DO80" s="125" t="str">
        <f t="shared" si="216"/>
        <v/>
      </c>
      <c r="DP80" s="125" t="str">
        <f t="shared" si="217"/>
        <v/>
      </c>
      <c r="DQ80" s="125" t="str">
        <f t="shared" si="218"/>
        <v/>
      </c>
      <c r="DR80" s="125" t="str">
        <f t="shared" si="219"/>
        <v/>
      </c>
      <c r="DS80" s="125" t="str">
        <f t="shared" si="220"/>
        <v/>
      </c>
      <c r="DT80" s="125" t="str">
        <f t="shared" si="221"/>
        <v/>
      </c>
      <c r="DU80" s="125" t="str">
        <f t="shared" si="222"/>
        <v/>
      </c>
      <c r="DV80" s="125" t="str">
        <f t="shared" si="223"/>
        <v/>
      </c>
      <c r="DW80" s="125" t="str">
        <f t="shared" si="224"/>
        <v/>
      </c>
      <c r="DX80" s="125" t="str">
        <f t="shared" si="225"/>
        <v/>
      </c>
      <c r="DY80" s="125" t="str">
        <f t="shared" si="226"/>
        <v/>
      </c>
      <c r="DZ80" s="125" t="str">
        <f t="shared" si="227"/>
        <v/>
      </c>
      <c r="EA80" s="125" t="str">
        <f t="shared" si="228"/>
        <v/>
      </c>
      <c r="EB80" s="125" t="str">
        <f t="shared" si="229"/>
        <v/>
      </c>
      <c r="EC80" s="125" t="str">
        <f t="shared" si="230"/>
        <v/>
      </c>
      <c r="ED80" s="125" t="str">
        <f t="shared" si="231"/>
        <v/>
      </c>
      <c r="EE80" s="125" t="str">
        <f t="shared" si="232"/>
        <v/>
      </c>
      <c r="EF80" s="125" t="str">
        <f t="shared" si="233"/>
        <v/>
      </c>
      <c r="EG80" s="125" t="str">
        <f t="shared" si="234"/>
        <v/>
      </c>
      <c r="EH80" s="125" t="str">
        <f t="shared" si="235"/>
        <v/>
      </c>
      <c r="EI80" s="125" t="str">
        <f t="shared" si="236"/>
        <v/>
      </c>
      <c r="EJ80" s="125" t="str">
        <f t="shared" si="237"/>
        <v/>
      </c>
      <c r="EK80" s="125" t="str">
        <f t="shared" si="238"/>
        <v/>
      </c>
      <c r="EL80" s="125" t="str">
        <f t="shared" si="239"/>
        <v/>
      </c>
      <c r="EM80" s="125" t="str">
        <f t="shared" si="240"/>
        <v/>
      </c>
      <c r="EN80" s="125" t="str">
        <f t="shared" si="241"/>
        <v/>
      </c>
      <c r="EO80" s="125" t="str">
        <f t="shared" si="191"/>
        <v/>
      </c>
      <c r="EP80" s="125" t="str">
        <f t="shared" si="191"/>
        <v/>
      </c>
      <c r="EQ80" s="125" t="str">
        <f t="shared" si="191"/>
        <v/>
      </c>
      <c r="ER80" s="125" t="str">
        <f t="shared" si="242"/>
        <v/>
      </c>
      <c r="ES80" s="125" t="str">
        <f t="shared" si="243"/>
        <v/>
      </c>
      <c r="ET80" s="125" t="str">
        <f t="shared" si="244"/>
        <v/>
      </c>
      <c r="EU80" s="125" t="str">
        <f t="shared" si="245"/>
        <v/>
      </c>
      <c r="EV80" s="125" t="str">
        <f t="shared" si="246"/>
        <v/>
      </c>
      <c r="EW80" s="125" t="str">
        <f t="shared" si="247"/>
        <v/>
      </c>
      <c r="EX80" s="125" t="str">
        <f t="shared" si="192"/>
        <v/>
      </c>
      <c r="EY80" s="125" t="str">
        <f t="shared" si="192"/>
        <v/>
      </c>
      <c r="EZ80" s="125" t="str">
        <f t="shared" si="192"/>
        <v/>
      </c>
      <c r="FA80" s="125" t="str">
        <f t="shared" si="192"/>
        <v/>
      </c>
      <c r="FB80" s="125" t="str">
        <f t="shared" si="248"/>
        <v/>
      </c>
      <c r="FC80" s="125" t="str">
        <f t="shared" si="249"/>
        <v/>
      </c>
      <c r="FD80" s="125" t="str">
        <f t="shared" si="193"/>
        <v/>
      </c>
      <c r="FE80" s="125" t="str">
        <f t="shared" si="193"/>
        <v/>
      </c>
      <c r="FF80" s="125" t="str">
        <f t="shared" si="193"/>
        <v/>
      </c>
      <c r="FG80" s="125" t="str">
        <f t="shared" si="193"/>
        <v/>
      </c>
      <c r="FH80" s="125" t="str">
        <f t="shared" si="193"/>
        <v/>
      </c>
      <c r="FI80" s="125" t="str">
        <f t="shared" si="250"/>
        <v/>
      </c>
      <c r="FJ80" s="125" t="str">
        <f t="shared" si="251"/>
        <v/>
      </c>
      <c r="FK80" s="125" t="str">
        <f t="shared" si="252"/>
        <v/>
      </c>
      <c r="FL80" s="125" t="str">
        <f t="shared" si="253"/>
        <v/>
      </c>
      <c r="FM80" s="125" t="str">
        <f t="shared" si="254"/>
        <v/>
      </c>
      <c r="FN80" s="125" t="str">
        <f t="shared" si="255"/>
        <v/>
      </c>
      <c r="FO80" s="125" t="str">
        <f t="shared" si="194"/>
        <v/>
      </c>
      <c r="FP80" s="125" t="str">
        <f t="shared" si="194"/>
        <v/>
      </c>
      <c r="FQ80" s="125" t="str">
        <f t="shared" si="194"/>
        <v/>
      </c>
      <c r="FR80" s="125" t="str">
        <f t="shared" si="194"/>
        <v/>
      </c>
      <c r="FS80" s="125" t="str">
        <f t="shared" si="194"/>
        <v/>
      </c>
      <c r="FT80" s="125" t="str">
        <f t="shared" si="256"/>
        <v/>
      </c>
      <c r="FU80" s="125" t="str">
        <f t="shared" si="257"/>
        <v/>
      </c>
      <c r="FV80" s="125" t="str">
        <f t="shared" si="258"/>
        <v/>
      </c>
      <c r="FW80" s="125" t="str">
        <f t="shared" si="259"/>
        <v/>
      </c>
      <c r="FX80" s="125" t="str">
        <f t="shared" si="260"/>
        <v/>
      </c>
      <c r="FY80" s="125" t="str">
        <f t="shared" si="261"/>
        <v/>
      </c>
      <c r="FZ80" s="125" t="str">
        <f t="shared" si="262"/>
        <v/>
      </c>
      <c r="GA80" s="125" t="str">
        <f t="shared" si="263"/>
        <v/>
      </c>
      <c r="GB80" s="129" t="str">
        <f t="shared" si="264"/>
        <v/>
      </c>
      <c r="GC80" s="10"/>
      <c r="GD80" s="173" t="str">
        <f t="shared" si="265"/>
        <v/>
      </c>
      <c r="GE80" s="173" t="str">
        <f t="shared" si="266"/>
        <v/>
      </c>
      <c r="GF80" s="173" t="str">
        <f t="shared" si="277"/>
        <v/>
      </c>
      <c r="GG80" s="173" t="str">
        <f t="shared" si="267"/>
        <v/>
      </c>
      <c r="GH80" s="183" t="str">
        <f t="shared" si="268"/>
        <v/>
      </c>
      <c r="GI80" s="182" t="str">
        <f t="shared" si="269"/>
        <v/>
      </c>
      <c r="GJ80" s="173" t="str">
        <f t="shared" si="270"/>
        <v/>
      </c>
      <c r="GK80" s="173" t="str">
        <f t="shared" si="271"/>
        <v/>
      </c>
      <c r="GL80" s="173" t="str">
        <f t="shared" si="278"/>
        <v/>
      </c>
      <c r="GM80" s="10"/>
      <c r="GN80" s="10"/>
      <c r="GO80" s="10"/>
      <c r="GP80" s="10"/>
      <c r="GT80" s="12"/>
      <c r="GU80" s="12">
        <f t="shared" si="272"/>
        <v>0</v>
      </c>
      <c r="GV80" s="30" t="str">
        <f>IF(EJ80="ok",CHOOSE(AQ80,'Product Group Codes'!$B$4,'Product Group Codes'!$B$14,'Product Group Codes'!$B$24,'Product Group Codes'!$B$34,'Product Group Codes'!$B$39,'Product Group Codes'!$B$44,'Product Group Codes'!$B$47),"")</f>
        <v/>
      </c>
      <c r="GX80" s="156" t="b">
        <f t="shared" si="273"/>
        <v>1</v>
      </c>
      <c r="GY80" s="156" t="b">
        <f t="shared" si="274"/>
        <v>0</v>
      </c>
      <c r="GZ80" s="156" t="b">
        <f t="shared" si="275"/>
        <v>0</v>
      </c>
      <c r="HB80" s="156" t="b">
        <f t="shared" si="276"/>
        <v>0</v>
      </c>
      <c r="HD80" s="13" t="s">
        <v>3</v>
      </c>
    </row>
    <row r="81" spans="1:212" s="11" customFormat="1" ht="25.5">
      <c r="A81" s="28">
        <v>71</v>
      </c>
      <c r="B81" s="29" t="str">
        <f t="shared" si="195"/>
        <v/>
      </c>
      <c r="C81" s="143"/>
      <c r="D81" s="42"/>
      <c r="E81" s="42"/>
      <c r="F81" s="42"/>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26"/>
      <c r="AT81" s="17"/>
      <c r="AU81" s="26"/>
      <c r="AV81" s="121"/>
      <c r="AW81" s="17"/>
      <c r="AX81" s="26"/>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27"/>
      <c r="CJ81" s="164"/>
      <c r="CK81" s="172" t="str">
        <f t="shared" si="196"/>
        <v/>
      </c>
      <c r="CL81" s="168"/>
      <c r="CM81" s="169"/>
      <c r="CN81" s="169"/>
      <c r="CO81" s="169"/>
      <c r="CP81" s="188"/>
      <c r="CQ81" s="168"/>
      <c r="CR81" s="169"/>
      <c r="CS81" s="169"/>
      <c r="CT81" s="185"/>
      <c r="CU81" s="119"/>
      <c r="CV81" s="125" t="str">
        <f t="shared" si="197"/>
        <v/>
      </c>
      <c r="CW81" s="125" t="str">
        <f t="shared" si="198"/>
        <v/>
      </c>
      <c r="CX81" s="125" t="str">
        <f t="shared" si="199"/>
        <v/>
      </c>
      <c r="CY81" s="125" t="str">
        <f t="shared" si="200"/>
        <v/>
      </c>
      <c r="CZ81" s="125" t="str">
        <f t="shared" si="201"/>
        <v/>
      </c>
      <c r="DA81" s="125" t="str">
        <f t="shared" si="202"/>
        <v/>
      </c>
      <c r="DB81" s="125" t="str">
        <f t="shared" si="203"/>
        <v/>
      </c>
      <c r="DC81" s="125" t="str">
        <f t="shared" si="204"/>
        <v/>
      </c>
      <c r="DD81" s="125" t="str">
        <f t="shared" si="205"/>
        <v/>
      </c>
      <c r="DE81" s="125" t="str">
        <f t="shared" si="206"/>
        <v/>
      </c>
      <c r="DF81" s="125" t="str">
        <f t="shared" si="207"/>
        <v/>
      </c>
      <c r="DG81" s="125" t="str">
        <f t="shared" si="208"/>
        <v/>
      </c>
      <c r="DH81" s="125" t="str">
        <f t="shared" si="209"/>
        <v/>
      </c>
      <c r="DI81" s="125" t="str">
        <f t="shared" si="210"/>
        <v/>
      </c>
      <c r="DJ81" s="125" t="str">
        <f t="shared" si="211"/>
        <v/>
      </c>
      <c r="DK81" s="125" t="str">
        <f t="shared" si="212"/>
        <v/>
      </c>
      <c r="DL81" s="125" t="str">
        <f t="shared" si="213"/>
        <v/>
      </c>
      <c r="DM81" s="125" t="str">
        <f t="shared" si="214"/>
        <v/>
      </c>
      <c r="DN81" s="125" t="str">
        <f t="shared" si="215"/>
        <v/>
      </c>
      <c r="DO81" s="125" t="str">
        <f t="shared" si="216"/>
        <v/>
      </c>
      <c r="DP81" s="125" t="str">
        <f t="shared" si="217"/>
        <v/>
      </c>
      <c r="DQ81" s="125" t="str">
        <f t="shared" si="218"/>
        <v/>
      </c>
      <c r="DR81" s="125" t="str">
        <f t="shared" si="219"/>
        <v/>
      </c>
      <c r="DS81" s="125" t="str">
        <f t="shared" si="220"/>
        <v/>
      </c>
      <c r="DT81" s="125" t="str">
        <f t="shared" si="221"/>
        <v/>
      </c>
      <c r="DU81" s="125" t="str">
        <f t="shared" si="222"/>
        <v/>
      </c>
      <c r="DV81" s="125" t="str">
        <f t="shared" si="223"/>
        <v/>
      </c>
      <c r="DW81" s="125" t="str">
        <f t="shared" si="224"/>
        <v/>
      </c>
      <c r="DX81" s="125" t="str">
        <f t="shared" si="225"/>
        <v/>
      </c>
      <c r="DY81" s="125" t="str">
        <f t="shared" si="226"/>
        <v/>
      </c>
      <c r="DZ81" s="125" t="str">
        <f t="shared" si="227"/>
        <v/>
      </c>
      <c r="EA81" s="125" t="str">
        <f t="shared" si="228"/>
        <v/>
      </c>
      <c r="EB81" s="125" t="str">
        <f t="shared" si="229"/>
        <v/>
      </c>
      <c r="EC81" s="125" t="str">
        <f t="shared" si="230"/>
        <v/>
      </c>
      <c r="ED81" s="125" t="str">
        <f t="shared" si="231"/>
        <v/>
      </c>
      <c r="EE81" s="125" t="str">
        <f t="shared" si="232"/>
        <v/>
      </c>
      <c r="EF81" s="125" t="str">
        <f t="shared" si="233"/>
        <v/>
      </c>
      <c r="EG81" s="125" t="str">
        <f t="shared" si="234"/>
        <v/>
      </c>
      <c r="EH81" s="125" t="str">
        <f t="shared" si="235"/>
        <v/>
      </c>
      <c r="EI81" s="125" t="str">
        <f t="shared" si="236"/>
        <v/>
      </c>
      <c r="EJ81" s="125" t="str">
        <f t="shared" si="237"/>
        <v/>
      </c>
      <c r="EK81" s="125" t="str">
        <f t="shared" si="238"/>
        <v/>
      </c>
      <c r="EL81" s="125" t="str">
        <f t="shared" si="239"/>
        <v/>
      </c>
      <c r="EM81" s="125" t="str">
        <f t="shared" si="240"/>
        <v/>
      </c>
      <c r="EN81" s="125" t="str">
        <f t="shared" si="241"/>
        <v/>
      </c>
      <c r="EO81" s="125" t="str">
        <f t="shared" si="191"/>
        <v/>
      </c>
      <c r="EP81" s="125" t="str">
        <f t="shared" si="191"/>
        <v/>
      </c>
      <c r="EQ81" s="125" t="str">
        <f t="shared" si="191"/>
        <v/>
      </c>
      <c r="ER81" s="125" t="str">
        <f t="shared" si="242"/>
        <v/>
      </c>
      <c r="ES81" s="125" t="str">
        <f t="shared" si="243"/>
        <v/>
      </c>
      <c r="ET81" s="125" t="str">
        <f t="shared" si="244"/>
        <v/>
      </c>
      <c r="EU81" s="125" t="str">
        <f t="shared" si="245"/>
        <v/>
      </c>
      <c r="EV81" s="125" t="str">
        <f t="shared" si="246"/>
        <v/>
      </c>
      <c r="EW81" s="125" t="str">
        <f t="shared" si="247"/>
        <v/>
      </c>
      <c r="EX81" s="125" t="str">
        <f t="shared" si="192"/>
        <v/>
      </c>
      <c r="EY81" s="125" t="str">
        <f t="shared" si="192"/>
        <v/>
      </c>
      <c r="EZ81" s="125" t="str">
        <f t="shared" si="192"/>
        <v/>
      </c>
      <c r="FA81" s="125" t="str">
        <f t="shared" si="192"/>
        <v/>
      </c>
      <c r="FB81" s="125" t="str">
        <f t="shared" si="248"/>
        <v/>
      </c>
      <c r="FC81" s="125" t="str">
        <f t="shared" si="249"/>
        <v/>
      </c>
      <c r="FD81" s="125" t="str">
        <f t="shared" ref="FD81:FH90" si="279">IF(COUNTA($C81:$CI81)=0,"","ok")</f>
        <v/>
      </c>
      <c r="FE81" s="125" t="str">
        <f t="shared" si="279"/>
        <v/>
      </c>
      <c r="FF81" s="125" t="str">
        <f t="shared" si="279"/>
        <v/>
      </c>
      <c r="FG81" s="125" t="str">
        <f t="shared" si="279"/>
        <v/>
      </c>
      <c r="FH81" s="125" t="str">
        <f t="shared" si="279"/>
        <v/>
      </c>
      <c r="FI81" s="125" t="str">
        <f t="shared" si="250"/>
        <v/>
      </c>
      <c r="FJ81" s="125" t="str">
        <f t="shared" si="251"/>
        <v/>
      </c>
      <c r="FK81" s="125" t="str">
        <f t="shared" si="252"/>
        <v/>
      </c>
      <c r="FL81" s="125" t="str">
        <f t="shared" si="253"/>
        <v/>
      </c>
      <c r="FM81" s="125" t="str">
        <f t="shared" si="254"/>
        <v/>
      </c>
      <c r="FN81" s="125" t="str">
        <f t="shared" si="255"/>
        <v/>
      </c>
      <c r="FO81" s="125" t="str">
        <f t="shared" ref="FO81:FS90" si="280">IF(COUNTA($C81:$CI81)=0,"","ok")</f>
        <v/>
      </c>
      <c r="FP81" s="125" t="str">
        <f t="shared" si="280"/>
        <v/>
      </c>
      <c r="FQ81" s="125" t="str">
        <f t="shared" si="280"/>
        <v/>
      </c>
      <c r="FR81" s="125" t="str">
        <f t="shared" si="280"/>
        <v/>
      </c>
      <c r="FS81" s="125" t="str">
        <f t="shared" si="280"/>
        <v/>
      </c>
      <c r="FT81" s="125" t="str">
        <f t="shared" si="256"/>
        <v/>
      </c>
      <c r="FU81" s="125" t="str">
        <f t="shared" si="257"/>
        <v/>
      </c>
      <c r="FV81" s="125" t="str">
        <f t="shared" si="258"/>
        <v/>
      </c>
      <c r="FW81" s="125" t="str">
        <f t="shared" si="259"/>
        <v/>
      </c>
      <c r="FX81" s="125" t="str">
        <f t="shared" si="260"/>
        <v/>
      </c>
      <c r="FY81" s="125" t="str">
        <f t="shared" si="261"/>
        <v/>
      </c>
      <c r="FZ81" s="125" t="str">
        <f t="shared" si="262"/>
        <v/>
      </c>
      <c r="GA81" s="125" t="str">
        <f t="shared" si="263"/>
        <v/>
      </c>
      <c r="GB81" s="129" t="str">
        <f t="shared" si="264"/>
        <v/>
      </c>
      <c r="GC81" s="10"/>
      <c r="GD81" s="173" t="str">
        <f t="shared" si="265"/>
        <v/>
      </c>
      <c r="GE81" s="173" t="str">
        <f t="shared" si="266"/>
        <v/>
      </c>
      <c r="GF81" s="173" t="str">
        <f t="shared" si="277"/>
        <v/>
      </c>
      <c r="GG81" s="173" t="str">
        <f t="shared" si="267"/>
        <v/>
      </c>
      <c r="GH81" s="183" t="str">
        <f t="shared" si="268"/>
        <v/>
      </c>
      <c r="GI81" s="182" t="str">
        <f t="shared" si="269"/>
        <v/>
      </c>
      <c r="GJ81" s="173" t="str">
        <f t="shared" si="270"/>
        <v/>
      </c>
      <c r="GK81" s="173" t="str">
        <f t="shared" si="271"/>
        <v/>
      </c>
      <c r="GL81" s="173" t="str">
        <f t="shared" si="278"/>
        <v/>
      </c>
      <c r="GM81" s="10"/>
      <c r="GN81" s="10"/>
      <c r="GO81" s="10"/>
      <c r="GP81" s="10"/>
      <c r="GT81" s="12"/>
      <c r="GU81" s="12">
        <f t="shared" si="272"/>
        <v>0</v>
      </c>
      <c r="GV81" s="30" t="str">
        <f>IF(EJ81="ok",CHOOSE(AQ81,'Product Group Codes'!$B$4,'Product Group Codes'!$B$14,'Product Group Codes'!$B$24,'Product Group Codes'!$B$34,'Product Group Codes'!$B$39,'Product Group Codes'!$B$44,'Product Group Codes'!$B$47),"")</f>
        <v/>
      </c>
      <c r="GX81" s="156" t="b">
        <f t="shared" si="273"/>
        <v>1</v>
      </c>
      <c r="GY81" s="156" t="b">
        <f t="shared" si="274"/>
        <v>0</v>
      </c>
      <c r="GZ81" s="156" t="b">
        <f t="shared" si="275"/>
        <v>0</v>
      </c>
      <c r="HB81" s="156" t="b">
        <f t="shared" si="276"/>
        <v>0</v>
      </c>
      <c r="HD81" s="13" t="s">
        <v>3</v>
      </c>
    </row>
    <row r="82" spans="1:212" s="11" customFormat="1" ht="25.5">
      <c r="A82" s="28">
        <v>72</v>
      </c>
      <c r="B82" s="29" t="str">
        <f t="shared" si="195"/>
        <v/>
      </c>
      <c r="C82" s="143"/>
      <c r="D82" s="42"/>
      <c r="E82" s="42"/>
      <c r="F82" s="42"/>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26"/>
      <c r="AT82" s="17"/>
      <c r="AU82" s="26"/>
      <c r="AV82" s="121"/>
      <c r="AW82" s="17"/>
      <c r="AX82" s="26"/>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27"/>
      <c r="CJ82" s="164"/>
      <c r="CK82" s="172" t="str">
        <f t="shared" si="196"/>
        <v/>
      </c>
      <c r="CL82" s="168"/>
      <c r="CM82" s="169"/>
      <c r="CN82" s="169"/>
      <c r="CO82" s="169"/>
      <c r="CP82" s="188"/>
      <c r="CQ82" s="168"/>
      <c r="CR82" s="169"/>
      <c r="CS82" s="169"/>
      <c r="CT82" s="185"/>
      <c r="CU82" s="119"/>
      <c r="CV82" s="125" t="str">
        <f t="shared" si="197"/>
        <v/>
      </c>
      <c r="CW82" s="125" t="str">
        <f t="shared" si="198"/>
        <v/>
      </c>
      <c r="CX82" s="125" t="str">
        <f t="shared" si="199"/>
        <v/>
      </c>
      <c r="CY82" s="125" t="str">
        <f t="shared" si="200"/>
        <v/>
      </c>
      <c r="CZ82" s="125" t="str">
        <f t="shared" si="201"/>
        <v/>
      </c>
      <c r="DA82" s="125" t="str">
        <f t="shared" si="202"/>
        <v/>
      </c>
      <c r="DB82" s="125" t="str">
        <f t="shared" si="203"/>
        <v/>
      </c>
      <c r="DC82" s="125" t="str">
        <f t="shared" si="204"/>
        <v/>
      </c>
      <c r="DD82" s="125" t="str">
        <f t="shared" si="205"/>
        <v/>
      </c>
      <c r="DE82" s="125" t="str">
        <f t="shared" si="206"/>
        <v/>
      </c>
      <c r="DF82" s="125" t="str">
        <f t="shared" si="207"/>
        <v/>
      </c>
      <c r="DG82" s="125" t="str">
        <f t="shared" si="208"/>
        <v/>
      </c>
      <c r="DH82" s="125" t="str">
        <f t="shared" si="209"/>
        <v/>
      </c>
      <c r="DI82" s="125" t="str">
        <f t="shared" si="210"/>
        <v/>
      </c>
      <c r="DJ82" s="125" t="str">
        <f t="shared" si="211"/>
        <v/>
      </c>
      <c r="DK82" s="125" t="str">
        <f t="shared" si="212"/>
        <v/>
      </c>
      <c r="DL82" s="125" t="str">
        <f t="shared" si="213"/>
        <v/>
      </c>
      <c r="DM82" s="125" t="str">
        <f t="shared" si="214"/>
        <v/>
      </c>
      <c r="DN82" s="125" t="str">
        <f t="shared" si="215"/>
        <v/>
      </c>
      <c r="DO82" s="125" t="str">
        <f t="shared" si="216"/>
        <v/>
      </c>
      <c r="DP82" s="125" t="str">
        <f t="shared" si="217"/>
        <v/>
      </c>
      <c r="DQ82" s="125" t="str">
        <f t="shared" si="218"/>
        <v/>
      </c>
      <c r="DR82" s="125" t="str">
        <f t="shared" si="219"/>
        <v/>
      </c>
      <c r="DS82" s="125" t="str">
        <f t="shared" si="220"/>
        <v/>
      </c>
      <c r="DT82" s="125" t="str">
        <f t="shared" si="221"/>
        <v/>
      </c>
      <c r="DU82" s="125" t="str">
        <f t="shared" si="222"/>
        <v/>
      </c>
      <c r="DV82" s="125" t="str">
        <f t="shared" si="223"/>
        <v/>
      </c>
      <c r="DW82" s="125" t="str">
        <f t="shared" si="224"/>
        <v/>
      </c>
      <c r="DX82" s="125" t="str">
        <f t="shared" si="225"/>
        <v/>
      </c>
      <c r="DY82" s="125" t="str">
        <f t="shared" si="226"/>
        <v/>
      </c>
      <c r="DZ82" s="125" t="str">
        <f t="shared" si="227"/>
        <v/>
      </c>
      <c r="EA82" s="125" t="str">
        <f t="shared" si="228"/>
        <v/>
      </c>
      <c r="EB82" s="125" t="str">
        <f t="shared" si="229"/>
        <v/>
      </c>
      <c r="EC82" s="125" t="str">
        <f t="shared" si="230"/>
        <v/>
      </c>
      <c r="ED82" s="125" t="str">
        <f t="shared" si="231"/>
        <v/>
      </c>
      <c r="EE82" s="125" t="str">
        <f t="shared" si="232"/>
        <v/>
      </c>
      <c r="EF82" s="125" t="str">
        <f t="shared" si="233"/>
        <v/>
      </c>
      <c r="EG82" s="125" t="str">
        <f t="shared" si="234"/>
        <v/>
      </c>
      <c r="EH82" s="125" t="str">
        <f t="shared" si="235"/>
        <v/>
      </c>
      <c r="EI82" s="125" t="str">
        <f t="shared" si="236"/>
        <v/>
      </c>
      <c r="EJ82" s="125" t="str">
        <f t="shared" si="237"/>
        <v/>
      </c>
      <c r="EK82" s="125" t="str">
        <f t="shared" si="238"/>
        <v/>
      </c>
      <c r="EL82" s="125" t="str">
        <f t="shared" si="239"/>
        <v/>
      </c>
      <c r="EM82" s="125" t="str">
        <f t="shared" si="240"/>
        <v/>
      </c>
      <c r="EN82" s="125" t="str">
        <f t="shared" si="241"/>
        <v/>
      </c>
      <c r="EO82" s="125" t="str">
        <f t="shared" si="191"/>
        <v/>
      </c>
      <c r="EP82" s="125" t="str">
        <f t="shared" si="191"/>
        <v/>
      </c>
      <c r="EQ82" s="125" t="str">
        <f t="shared" si="191"/>
        <v/>
      </c>
      <c r="ER82" s="125" t="str">
        <f t="shared" si="242"/>
        <v/>
      </c>
      <c r="ES82" s="125" t="str">
        <f t="shared" si="243"/>
        <v/>
      </c>
      <c r="ET82" s="125" t="str">
        <f t="shared" si="244"/>
        <v/>
      </c>
      <c r="EU82" s="125" t="str">
        <f t="shared" si="245"/>
        <v/>
      </c>
      <c r="EV82" s="125" t="str">
        <f t="shared" si="246"/>
        <v/>
      </c>
      <c r="EW82" s="125" t="str">
        <f t="shared" si="247"/>
        <v/>
      </c>
      <c r="EX82" s="125" t="str">
        <f t="shared" si="192"/>
        <v/>
      </c>
      <c r="EY82" s="125" t="str">
        <f t="shared" si="192"/>
        <v/>
      </c>
      <c r="EZ82" s="125" t="str">
        <f t="shared" si="192"/>
        <v/>
      </c>
      <c r="FA82" s="125" t="str">
        <f t="shared" si="192"/>
        <v/>
      </c>
      <c r="FB82" s="125" t="str">
        <f t="shared" si="248"/>
        <v/>
      </c>
      <c r="FC82" s="125" t="str">
        <f t="shared" si="249"/>
        <v/>
      </c>
      <c r="FD82" s="125" t="str">
        <f t="shared" si="279"/>
        <v/>
      </c>
      <c r="FE82" s="125" t="str">
        <f t="shared" si="279"/>
        <v/>
      </c>
      <c r="FF82" s="125" t="str">
        <f t="shared" si="279"/>
        <v/>
      </c>
      <c r="FG82" s="125" t="str">
        <f t="shared" si="279"/>
        <v/>
      </c>
      <c r="FH82" s="125" t="str">
        <f t="shared" si="279"/>
        <v/>
      </c>
      <c r="FI82" s="125" t="str">
        <f t="shared" si="250"/>
        <v/>
      </c>
      <c r="FJ82" s="125" t="str">
        <f t="shared" si="251"/>
        <v/>
      </c>
      <c r="FK82" s="125" t="str">
        <f t="shared" si="252"/>
        <v/>
      </c>
      <c r="FL82" s="125" t="str">
        <f t="shared" si="253"/>
        <v/>
      </c>
      <c r="FM82" s="125" t="str">
        <f t="shared" si="254"/>
        <v/>
      </c>
      <c r="FN82" s="125" t="str">
        <f t="shared" si="255"/>
        <v/>
      </c>
      <c r="FO82" s="125" t="str">
        <f t="shared" si="280"/>
        <v/>
      </c>
      <c r="FP82" s="125" t="str">
        <f t="shared" si="280"/>
        <v/>
      </c>
      <c r="FQ82" s="125" t="str">
        <f t="shared" si="280"/>
        <v/>
      </c>
      <c r="FR82" s="125" t="str">
        <f t="shared" si="280"/>
        <v/>
      </c>
      <c r="FS82" s="125" t="str">
        <f t="shared" si="280"/>
        <v/>
      </c>
      <c r="FT82" s="125" t="str">
        <f t="shared" si="256"/>
        <v/>
      </c>
      <c r="FU82" s="125" t="str">
        <f t="shared" si="257"/>
        <v/>
      </c>
      <c r="FV82" s="125" t="str">
        <f t="shared" si="258"/>
        <v/>
      </c>
      <c r="FW82" s="125" t="str">
        <f t="shared" si="259"/>
        <v/>
      </c>
      <c r="FX82" s="125" t="str">
        <f t="shared" si="260"/>
        <v/>
      </c>
      <c r="FY82" s="125" t="str">
        <f t="shared" si="261"/>
        <v/>
      </c>
      <c r="FZ82" s="125" t="str">
        <f t="shared" si="262"/>
        <v/>
      </c>
      <c r="GA82" s="125" t="str">
        <f t="shared" si="263"/>
        <v/>
      </c>
      <c r="GB82" s="129" t="str">
        <f t="shared" si="264"/>
        <v/>
      </c>
      <c r="GC82" s="10"/>
      <c r="GD82" s="173" t="str">
        <f t="shared" si="265"/>
        <v/>
      </c>
      <c r="GE82" s="173" t="str">
        <f t="shared" si="266"/>
        <v/>
      </c>
      <c r="GF82" s="173" t="str">
        <f t="shared" si="277"/>
        <v/>
      </c>
      <c r="GG82" s="173" t="str">
        <f t="shared" si="267"/>
        <v/>
      </c>
      <c r="GH82" s="183" t="str">
        <f t="shared" si="268"/>
        <v/>
      </c>
      <c r="GI82" s="182" t="str">
        <f t="shared" si="269"/>
        <v/>
      </c>
      <c r="GJ82" s="173" t="str">
        <f t="shared" si="270"/>
        <v/>
      </c>
      <c r="GK82" s="173" t="str">
        <f t="shared" si="271"/>
        <v/>
      </c>
      <c r="GL82" s="173" t="str">
        <f t="shared" si="278"/>
        <v/>
      </c>
      <c r="GM82" s="10"/>
      <c r="GN82" s="10"/>
      <c r="GO82" s="10"/>
      <c r="GP82" s="10"/>
      <c r="GT82" s="12"/>
      <c r="GU82" s="12">
        <f t="shared" si="272"/>
        <v>0</v>
      </c>
      <c r="GV82" s="30" t="str">
        <f>IF(EJ82="ok",CHOOSE(AQ82,'Product Group Codes'!$B$4,'Product Group Codes'!$B$14,'Product Group Codes'!$B$24,'Product Group Codes'!$B$34,'Product Group Codes'!$B$39,'Product Group Codes'!$B$44,'Product Group Codes'!$B$47),"")</f>
        <v/>
      </c>
      <c r="GX82" s="156" t="b">
        <f t="shared" si="273"/>
        <v>1</v>
      </c>
      <c r="GY82" s="156" t="b">
        <f t="shared" si="274"/>
        <v>0</v>
      </c>
      <c r="GZ82" s="156" t="b">
        <f t="shared" si="275"/>
        <v>0</v>
      </c>
      <c r="HB82" s="156" t="b">
        <f t="shared" si="276"/>
        <v>0</v>
      </c>
      <c r="HD82" s="13" t="s">
        <v>3</v>
      </c>
    </row>
    <row r="83" spans="1:212" s="11" customFormat="1" ht="25.5">
      <c r="A83" s="28">
        <v>73</v>
      </c>
      <c r="B83" s="29" t="str">
        <f t="shared" si="195"/>
        <v/>
      </c>
      <c r="C83" s="143"/>
      <c r="D83" s="42"/>
      <c r="E83" s="42"/>
      <c r="F83" s="42"/>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26"/>
      <c r="AT83" s="17"/>
      <c r="AU83" s="26"/>
      <c r="AV83" s="121"/>
      <c r="AW83" s="17"/>
      <c r="AX83" s="26"/>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27"/>
      <c r="CJ83" s="164"/>
      <c r="CK83" s="172" t="str">
        <f t="shared" si="196"/>
        <v/>
      </c>
      <c r="CL83" s="168"/>
      <c r="CM83" s="169"/>
      <c r="CN83" s="169"/>
      <c r="CO83" s="169"/>
      <c r="CP83" s="188"/>
      <c r="CQ83" s="168"/>
      <c r="CR83" s="169"/>
      <c r="CS83" s="169"/>
      <c r="CT83" s="185"/>
      <c r="CU83" s="119"/>
      <c r="CV83" s="125" t="str">
        <f t="shared" si="197"/>
        <v/>
      </c>
      <c r="CW83" s="125" t="str">
        <f t="shared" si="198"/>
        <v/>
      </c>
      <c r="CX83" s="125" t="str">
        <f t="shared" si="199"/>
        <v/>
      </c>
      <c r="CY83" s="125" t="str">
        <f t="shared" si="200"/>
        <v/>
      </c>
      <c r="CZ83" s="125" t="str">
        <f t="shared" si="201"/>
        <v/>
      </c>
      <c r="DA83" s="125" t="str">
        <f t="shared" si="202"/>
        <v/>
      </c>
      <c r="DB83" s="125" t="str">
        <f t="shared" si="203"/>
        <v/>
      </c>
      <c r="DC83" s="125" t="str">
        <f t="shared" si="204"/>
        <v/>
      </c>
      <c r="DD83" s="125" t="str">
        <f t="shared" si="205"/>
        <v/>
      </c>
      <c r="DE83" s="125" t="str">
        <f t="shared" si="206"/>
        <v/>
      </c>
      <c r="DF83" s="125" t="str">
        <f t="shared" si="207"/>
        <v/>
      </c>
      <c r="DG83" s="125" t="str">
        <f t="shared" si="208"/>
        <v/>
      </c>
      <c r="DH83" s="125" t="str">
        <f t="shared" si="209"/>
        <v/>
      </c>
      <c r="DI83" s="125" t="str">
        <f t="shared" si="210"/>
        <v/>
      </c>
      <c r="DJ83" s="125" t="str">
        <f t="shared" si="211"/>
        <v/>
      </c>
      <c r="DK83" s="125" t="str">
        <f t="shared" si="212"/>
        <v/>
      </c>
      <c r="DL83" s="125" t="str">
        <f t="shared" si="213"/>
        <v/>
      </c>
      <c r="DM83" s="125" t="str">
        <f t="shared" si="214"/>
        <v/>
      </c>
      <c r="DN83" s="125" t="str">
        <f t="shared" si="215"/>
        <v/>
      </c>
      <c r="DO83" s="125" t="str">
        <f t="shared" si="216"/>
        <v/>
      </c>
      <c r="DP83" s="125" t="str">
        <f t="shared" si="217"/>
        <v/>
      </c>
      <c r="DQ83" s="125" t="str">
        <f t="shared" si="218"/>
        <v/>
      </c>
      <c r="DR83" s="125" t="str">
        <f t="shared" si="219"/>
        <v/>
      </c>
      <c r="DS83" s="125" t="str">
        <f t="shared" si="220"/>
        <v/>
      </c>
      <c r="DT83" s="125" t="str">
        <f t="shared" si="221"/>
        <v/>
      </c>
      <c r="DU83" s="125" t="str">
        <f t="shared" si="222"/>
        <v/>
      </c>
      <c r="DV83" s="125" t="str">
        <f t="shared" si="223"/>
        <v/>
      </c>
      <c r="DW83" s="125" t="str">
        <f t="shared" si="224"/>
        <v/>
      </c>
      <c r="DX83" s="125" t="str">
        <f t="shared" si="225"/>
        <v/>
      </c>
      <c r="DY83" s="125" t="str">
        <f t="shared" si="226"/>
        <v/>
      </c>
      <c r="DZ83" s="125" t="str">
        <f t="shared" si="227"/>
        <v/>
      </c>
      <c r="EA83" s="125" t="str">
        <f t="shared" si="228"/>
        <v/>
      </c>
      <c r="EB83" s="125" t="str">
        <f t="shared" si="229"/>
        <v/>
      </c>
      <c r="EC83" s="125" t="str">
        <f t="shared" si="230"/>
        <v/>
      </c>
      <c r="ED83" s="125" t="str">
        <f t="shared" si="231"/>
        <v/>
      </c>
      <c r="EE83" s="125" t="str">
        <f t="shared" si="232"/>
        <v/>
      </c>
      <c r="EF83" s="125" t="str">
        <f t="shared" si="233"/>
        <v/>
      </c>
      <c r="EG83" s="125" t="str">
        <f t="shared" si="234"/>
        <v/>
      </c>
      <c r="EH83" s="125" t="str">
        <f t="shared" si="235"/>
        <v/>
      </c>
      <c r="EI83" s="125" t="str">
        <f t="shared" si="236"/>
        <v/>
      </c>
      <c r="EJ83" s="125" t="str">
        <f t="shared" si="237"/>
        <v/>
      </c>
      <c r="EK83" s="125" t="str">
        <f t="shared" si="238"/>
        <v/>
      </c>
      <c r="EL83" s="125" t="str">
        <f t="shared" si="239"/>
        <v/>
      </c>
      <c r="EM83" s="125" t="str">
        <f t="shared" si="240"/>
        <v/>
      </c>
      <c r="EN83" s="125" t="str">
        <f t="shared" si="241"/>
        <v/>
      </c>
      <c r="EO83" s="125" t="str">
        <f t="shared" si="191"/>
        <v/>
      </c>
      <c r="EP83" s="125" t="str">
        <f t="shared" si="191"/>
        <v/>
      </c>
      <c r="EQ83" s="125" t="str">
        <f t="shared" si="191"/>
        <v/>
      </c>
      <c r="ER83" s="125" t="str">
        <f t="shared" si="242"/>
        <v/>
      </c>
      <c r="ES83" s="125" t="str">
        <f t="shared" si="243"/>
        <v/>
      </c>
      <c r="ET83" s="125" t="str">
        <f t="shared" si="244"/>
        <v/>
      </c>
      <c r="EU83" s="125" t="str">
        <f t="shared" si="245"/>
        <v/>
      </c>
      <c r="EV83" s="125" t="str">
        <f t="shared" si="246"/>
        <v/>
      </c>
      <c r="EW83" s="125" t="str">
        <f t="shared" si="247"/>
        <v/>
      </c>
      <c r="EX83" s="125" t="str">
        <f t="shared" si="192"/>
        <v/>
      </c>
      <c r="EY83" s="125" t="str">
        <f t="shared" si="192"/>
        <v/>
      </c>
      <c r="EZ83" s="125" t="str">
        <f t="shared" si="192"/>
        <v/>
      </c>
      <c r="FA83" s="125" t="str">
        <f t="shared" si="192"/>
        <v/>
      </c>
      <c r="FB83" s="125" t="str">
        <f t="shared" si="248"/>
        <v/>
      </c>
      <c r="FC83" s="125" t="str">
        <f t="shared" si="249"/>
        <v/>
      </c>
      <c r="FD83" s="125" t="str">
        <f t="shared" si="279"/>
        <v/>
      </c>
      <c r="FE83" s="125" t="str">
        <f t="shared" si="279"/>
        <v/>
      </c>
      <c r="FF83" s="125" t="str">
        <f t="shared" si="279"/>
        <v/>
      </c>
      <c r="FG83" s="125" t="str">
        <f t="shared" si="279"/>
        <v/>
      </c>
      <c r="FH83" s="125" t="str">
        <f t="shared" si="279"/>
        <v/>
      </c>
      <c r="FI83" s="125" t="str">
        <f t="shared" si="250"/>
        <v/>
      </c>
      <c r="FJ83" s="125" t="str">
        <f t="shared" si="251"/>
        <v/>
      </c>
      <c r="FK83" s="125" t="str">
        <f t="shared" si="252"/>
        <v/>
      </c>
      <c r="FL83" s="125" t="str">
        <f t="shared" si="253"/>
        <v/>
      </c>
      <c r="FM83" s="125" t="str">
        <f t="shared" si="254"/>
        <v/>
      </c>
      <c r="FN83" s="125" t="str">
        <f t="shared" si="255"/>
        <v/>
      </c>
      <c r="FO83" s="125" t="str">
        <f t="shared" si="280"/>
        <v/>
      </c>
      <c r="FP83" s="125" t="str">
        <f t="shared" si="280"/>
        <v/>
      </c>
      <c r="FQ83" s="125" t="str">
        <f t="shared" si="280"/>
        <v/>
      </c>
      <c r="FR83" s="125" t="str">
        <f t="shared" si="280"/>
        <v/>
      </c>
      <c r="FS83" s="125" t="str">
        <f t="shared" si="280"/>
        <v/>
      </c>
      <c r="FT83" s="125" t="str">
        <f t="shared" si="256"/>
        <v/>
      </c>
      <c r="FU83" s="125" t="str">
        <f t="shared" si="257"/>
        <v/>
      </c>
      <c r="FV83" s="125" t="str">
        <f t="shared" si="258"/>
        <v/>
      </c>
      <c r="FW83" s="125" t="str">
        <f t="shared" si="259"/>
        <v/>
      </c>
      <c r="FX83" s="125" t="str">
        <f t="shared" si="260"/>
        <v/>
      </c>
      <c r="FY83" s="125" t="str">
        <f t="shared" si="261"/>
        <v/>
      </c>
      <c r="FZ83" s="125" t="str">
        <f t="shared" si="262"/>
        <v/>
      </c>
      <c r="GA83" s="125" t="str">
        <f t="shared" si="263"/>
        <v/>
      </c>
      <c r="GB83" s="129" t="str">
        <f t="shared" si="264"/>
        <v/>
      </c>
      <c r="GC83" s="10"/>
      <c r="GD83" s="173" t="str">
        <f t="shared" si="265"/>
        <v/>
      </c>
      <c r="GE83" s="173" t="str">
        <f t="shared" si="266"/>
        <v/>
      </c>
      <c r="GF83" s="173" t="str">
        <f t="shared" si="277"/>
        <v/>
      </c>
      <c r="GG83" s="173" t="str">
        <f t="shared" si="267"/>
        <v/>
      </c>
      <c r="GH83" s="183" t="str">
        <f t="shared" si="268"/>
        <v/>
      </c>
      <c r="GI83" s="182" t="str">
        <f t="shared" si="269"/>
        <v/>
      </c>
      <c r="GJ83" s="173" t="str">
        <f t="shared" si="270"/>
        <v/>
      </c>
      <c r="GK83" s="173" t="str">
        <f t="shared" si="271"/>
        <v/>
      </c>
      <c r="GL83" s="173" t="str">
        <f t="shared" si="278"/>
        <v/>
      </c>
      <c r="GM83" s="10"/>
      <c r="GN83" s="10"/>
      <c r="GO83" s="10"/>
      <c r="GP83" s="10"/>
      <c r="GT83" s="12"/>
      <c r="GU83" s="12">
        <f t="shared" si="272"/>
        <v>0</v>
      </c>
      <c r="GV83" s="30" t="str">
        <f>IF(EJ83="ok",CHOOSE(AQ83,'Product Group Codes'!$B$4,'Product Group Codes'!$B$14,'Product Group Codes'!$B$24,'Product Group Codes'!$B$34,'Product Group Codes'!$B$39,'Product Group Codes'!$B$44,'Product Group Codes'!$B$47),"")</f>
        <v/>
      </c>
      <c r="GX83" s="156" t="b">
        <f t="shared" si="273"/>
        <v>1</v>
      </c>
      <c r="GY83" s="156" t="b">
        <f t="shared" si="274"/>
        <v>0</v>
      </c>
      <c r="GZ83" s="156" t="b">
        <f t="shared" si="275"/>
        <v>0</v>
      </c>
      <c r="HB83" s="156" t="b">
        <f t="shared" si="276"/>
        <v>0</v>
      </c>
      <c r="HD83" s="13" t="s">
        <v>3</v>
      </c>
    </row>
    <row r="84" spans="1:212" s="11" customFormat="1" ht="25.5">
      <c r="A84" s="28">
        <v>74</v>
      </c>
      <c r="B84" s="29" t="str">
        <f t="shared" si="195"/>
        <v/>
      </c>
      <c r="C84" s="143"/>
      <c r="D84" s="42"/>
      <c r="E84" s="42"/>
      <c r="F84" s="42"/>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26"/>
      <c r="AT84" s="17"/>
      <c r="AU84" s="26"/>
      <c r="AV84" s="121"/>
      <c r="AW84" s="17"/>
      <c r="AX84" s="26"/>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27"/>
      <c r="CJ84" s="164"/>
      <c r="CK84" s="172" t="str">
        <f t="shared" si="196"/>
        <v/>
      </c>
      <c r="CL84" s="168"/>
      <c r="CM84" s="169"/>
      <c r="CN84" s="169"/>
      <c r="CO84" s="169"/>
      <c r="CP84" s="188"/>
      <c r="CQ84" s="168"/>
      <c r="CR84" s="169"/>
      <c r="CS84" s="169"/>
      <c r="CT84" s="185"/>
      <c r="CU84" s="119"/>
      <c r="CV84" s="125" t="str">
        <f t="shared" si="197"/>
        <v/>
      </c>
      <c r="CW84" s="125" t="str">
        <f t="shared" si="198"/>
        <v/>
      </c>
      <c r="CX84" s="125" t="str">
        <f t="shared" si="199"/>
        <v/>
      </c>
      <c r="CY84" s="125" t="str">
        <f t="shared" si="200"/>
        <v/>
      </c>
      <c r="CZ84" s="125" t="str">
        <f t="shared" si="201"/>
        <v/>
      </c>
      <c r="DA84" s="125" t="str">
        <f t="shared" si="202"/>
        <v/>
      </c>
      <c r="DB84" s="125" t="str">
        <f t="shared" si="203"/>
        <v/>
      </c>
      <c r="DC84" s="125" t="str">
        <f t="shared" si="204"/>
        <v/>
      </c>
      <c r="DD84" s="125" t="str">
        <f t="shared" si="205"/>
        <v/>
      </c>
      <c r="DE84" s="125" t="str">
        <f t="shared" si="206"/>
        <v/>
      </c>
      <c r="DF84" s="125" t="str">
        <f t="shared" si="207"/>
        <v/>
      </c>
      <c r="DG84" s="125" t="str">
        <f t="shared" si="208"/>
        <v/>
      </c>
      <c r="DH84" s="125" t="str">
        <f t="shared" si="209"/>
        <v/>
      </c>
      <c r="DI84" s="125" t="str">
        <f t="shared" si="210"/>
        <v/>
      </c>
      <c r="DJ84" s="125" t="str">
        <f t="shared" si="211"/>
        <v/>
      </c>
      <c r="DK84" s="125" t="str">
        <f t="shared" si="212"/>
        <v/>
      </c>
      <c r="DL84" s="125" t="str">
        <f t="shared" si="213"/>
        <v/>
      </c>
      <c r="DM84" s="125" t="str">
        <f t="shared" si="214"/>
        <v/>
      </c>
      <c r="DN84" s="125" t="str">
        <f t="shared" si="215"/>
        <v/>
      </c>
      <c r="DO84" s="125" t="str">
        <f t="shared" si="216"/>
        <v/>
      </c>
      <c r="DP84" s="125" t="str">
        <f t="shared" si="217"/>
        <v/>
      </c>
      <c r="DQ84" s="125" t="str">
        <f t="shared" si="218"/>
        <v/>
      </c>
      <c r="DR84" s="125" t="str">
        <f t="shared" si="219"/>
        <v/>
      </c>
      <c r="DS84" s="125" t="str">
        <f t="shared" si="220"/>
        <v/>
      </c>
      <c r="DT84" s="125" t="str">
        <f t="shared" si="221"/>
        <v/>
      </c>
      <c r="DU84" s="125" t="str">
        <f t="shared" si="222"/>
        <v/>
      </c>
      <c r="DV84" s="125" t="str">
        <f t="shared" si="223"/>
        <v/>
      </c>
      <c r="DW84" s="125" t="str">
        <f t="shared" si="224"/>
        <v/>
      </c>
      <c r="DX84" s="125" t="str">
        <f t="shared" si="225"/>
        <v/>
      </c>
      <c r="DY84" s="125" t="str">
        <f t="shared" si="226"/>
        <v/>
      </c>
      <c r="DZ84" s="125" t="str">
        <f t="shared" si="227"/>
        <v/>
      </c>
      <c r="EA84" s="125" t="str">
        <f t="shared" si="228"/>
        <v/>
      </c>
      <c r="EB84" s="125" t="str">
        <f t="shared" si="229"/>
        <v/>
      </c>
      <c r="EC84" s="125" t="str">
        <f t="shared" si="230"/>
        <v/>
      </c>
      <c r="ED84" s="125" t="str">
        <f t="shared" si="231"/>
        <v/>
      </c>
      <c r="EE84" s="125" t="str">
        <f t="shared" si="232"/>
        <v/>
      </c>
      <c r="EF84" s="125" t="str">
        <f t="shared" si="233"/>
        <v/>
      </c>
      <c r="EG84" s="125" t="str">
        <f t="shared" si="234"/>
        <v/>
      </c>
      <c r="EH84" s="125" t="str">
        <f t="shared" si="235"/>
        <v/>
      </c>
      <c r="EI84" s="125" t="str">
        <f t="shared" si="236"/>
        <v/>
      </c>
      <c r="EJ84" s="125" t="str">
        <f t="shared" si="237"/>
        <v/>
      </c>
      <c r="EK84" s="125" t="str">
        <f t="shared" si="238"/>
        <v/>
      </c>
      <c r="EL84" s="125" t="str">
        <f t="shared" si="239"/>
        <v/>
      </c>
      <c r="EM84" s="125" t="str">
        <f t="shared" si="240"/>
        <v/>
      </c>
      <c r="EN84" s="125" t="str">
        <f t="shared" si="241"/>
        <v/>
      </c>
      <c r="EO84" s="125" t="str">
        <f t="shared" si="191"/>
        <v/>
      </c>
      <c r="EP84" s="125" t="str">
        <f t="shared" si="191"/>
        <v/>
      </c>
      <c r="EQ84" s="125" t="str">
        <f t="shared" si="191"/>
        <v/>
      </c>
      <c r="ER84" s="125" t="str">
        <f t="shared" si="242"/>
        <v/>
      </c>
      <c r="ES84" s="125" t="str">
        <f t="shared" si="243"/>
        <v/>
      </c>
      <c r="ET84" s="125" t="str">
        <f t="shared" si="244"/>
        <v/>
      </c>
      <c r="EU84" s="125" t="str">
        <f t="shared" si="245"/>
        <v/>
      </c>
      <c r="EV84" s="125" t="str">
        <f t="shared" si="246"/>
        <v/>
      </c>
      <c r="EW84" s="125" t="str">
        <f t="shared" si="247"/>
        <v/>
      </c>
      <c r="EX84" s="125" t="str">
        <f t="shared" si="192"/>
        <v/>
      </c>
      <c r="EY84" s="125" t="str">
        <f t="shared" si="192"/>
        <v/>
      </c>
      <c r="EZ84" s="125" t="str">
        <f t="shared" si="192"/>
        <v/>
      </c>
      <c r="FA84" s="125" t="str">
        <f t="shared" si="192"/>
        <v/>
      </c>
      <c r="FB84" s="125" t="str">
        <f t="shared" si="248"/>
        <v/>
      </c>
      <c r="FC84" s="125" t="str">
        <f t="shared" si="249"/>
        <v/>
      </c>
      <c r="FD84" s="125" t="str">
        <f t="shared" si="279"/>
        <v/>
      </c>
      <c r="FE84" s="125" t="str">
        <f t="shared" si="279"/>
        <v/>
      </c>
      <c r="FF84" s="125" t="str">
        <f t="shared" si="279"/>
        <v/>
      </c>
      <c r="FG84" s="125" t="str">
        <f t="shared" si="279"/>
        <v/>
      </c>
      <c r="FH84" s="125" t="str">
        <f t="shared" si="279"/>
        <v/>
      </c>
      <c r="FI84" s="125" t="str">
        <f t="shared" si="250"/>
        <v/>
      </c>
      <c r="FJ84" s="125" t="str">
        <f t="shared" si="251"/>
        <v/>
      </c>
      <c r="FK84" s="125" t="str">
        <f t="shared" si="252"/>
        <v/>
      </c>
      <c r="FL84" s="125" t="str">
        <f t="shared" si="253"/>
        <v/>
      </c>
      <c r="FM84" s="125" t="str">
        <f t="shared" si="254"/>
        <v/>
      </c>
      <c r="FN84" s="125" t="str">
        <f t="shared" si="255"/>
        <v/>
      </c>
      <c r="FO84" s="125" t="str">
        <f t="shared" si="280"/>
        <v/>
      </c>
      <c r="FP84" s="125" t="str">
        <f t="shared" si="280"/>
        <v/>
      </c>
      <c r="FQ84" s="125" t="str">
        <f t="shared" si="280"/>
        <v/>
      </c>
      <c r="FR84" s="125" t="str">
        <f t="shared" si="280"/>
        <v/>
      </c>
      <c r="FS84" s="125" t="str">
        <f t="shared" si="280"/>
        <v/>
      </c>
      <c r="FT84" s="125" t="str">
        <f t="shared" si="256"/>
        <v/>
      </c>
      <c r="FU84" s="125" t="str">
        <f t="shared" si="257"/>
        <v/>
      </c>
      <c r="FV84" s="125" t="str">
        <f t="shared" si="258"/>
        <v/>
      </c>
      <c r="FW84" s="125" t="str">
        <f t="shared" si="259"/>
        <v/>
      </c>
      <c r="FX84" s="125" t="str">
        <f t="shared" si="260"/>
        <v/>
      </c>
      <c r="FY84" s="125" t="str">
        <f t="shared" si="261"/>
        <v/>
      </c>
      <c r="FZ84" s="125" t="str">
        <f t="shared" si="262"/>
        <v/>
      </c>
      <c r="GA84" s="125" t="str">
        <f t="shared" si="263"/>
        <v/>
      </c>
      <c r="GB84" s="129" t="str">
        <f t="shared" si="264"/>
        <v/>
      </c>
      <c r="GC84" s="10"/>
      <c r="GD84" s="173" t="str">
        <f t="shared" si="265"/>
        <v/>
      </c>
      <c r="GE84" s="173" t="str">
        <f t="shared" si="266"/>
        <v/>
      </c>
      <c r="GF84" s="173" t="str">
        <f t="shared" si="277"/>
        <v/>
      </c>
      <c r="GG84" s="173" t="str">
        <f t="shared" si="267"/>
        <v/>
      </c>
      <c r="GH84" s="183" t="str">
        <f t="shared" si="268"/>
        <v/>
      </c>
      <c r="GI84" s="182" t="str">
        <f t="shared" si="269"/>
        <v/>
      </c>
      <c r="GJ84" s="173" t="str">
        <f t="shared" si="270"/>
        <v/>
      </c>
      <c r="GK84" s="173" t="str">
        <f t="shared" si="271"/>
        <v/>
      </c>
      <c r="GL84" s="173" t="str">
        <f t="shared" si="278"/>
        <v/>
      </c>
      <c r="GM84" s="10"/>
      <c r="GN84" s="10"/>
      <c r="GO84" s="10"/>
      <c r="GP84" s="10"/>
      <c r="GT84" s="12"/>
      <c r="GU84" s="12">
        <f t="shared" si="272"/>
        <v>0</v>
      </c>
      <c r="GV84" s="30" t="str">
        <f>IF(EJ84="ok",CHOOSE(AQ84,'Product Group Codes'!$B$4,'Product Group Codes'!$B$14,'Product Group Codes'!$B$24,'Product Group Codes'!$B$34,'Product Group Codes'!$B$39,'Product Group Codes'!$B$44,'Product Group Codes'!$B$47),"")</f>
        <v/>
      </c>
      <c r="GX84" s="156" t="b">
        <f t="shared" si="273"/>
        <v>1</v>
      </c>
      <c r="GY84" s="156" t="b">
        <f t="shared" si="274"/>
        <v>0</v>
      </c>
      <c r="GZ84" s="156" t="b">
        <f t="shared" si="275"/>
        <v>0</v>
      </c>
      <c r="HB84" s="156" t="b">
        <f t="shared" si="276"/>
        <v>0</v>
      </c>
      <c r="HD84" s="13" t="s">
        <v>3</v>
      </c>
    </row>
    <row r="85" spans="1:212" s="11" customFormat="1" ht="25.5">
      <c r="A85" s="28">
        <v>75</v>
      </c>
      <c r="B85" s="29" t="str">
        <f t="shared" si="195"/>
        <v/>
      </c>
      <c r="C85" s="143"/>
      <c r="D85" s="42"/>
      <c r="E85" s="42"/>
      <c r="F85" s="42"/>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26"/>
      <c r="AT85" s="17"/>
      <c r="AU85" s="26"/>
      <c r="AV85" s="121"/>
      <c r="AW85" s="17"/>
      <c r="AX85" s="26"/>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27"/>
      <c r="CJ85" s="164"/>
      <c r="CK85" s="172" t="str">
        <f t="shared" si="196"/>
        <v/>
      </c>
      <c r="CL85" s="168"/>
      <c r="CM85" s="169"/>
      <c r="CN85" s="169"/>
      <c r="CO85" s="169"/>
      <c r="CP85" s="188"/>
      <c r="CQ85" s="168"/>
      <c r="CR85" s="169"/>
      <c r="CS85" s="169"/>
      <c r="CT85" s="185"/>
      <c r="CU85" s="119"/>
      <c r="CV85" s="125" t="str">
        <f t="shared" si="197"/>
        <v/>
      </c>
      <c r="CW85" s="125" t="str">
        <f t="shared" si="198"/>
        <v/>
      </c>
      <c r="CX85" s="125" t="str">
        <f t="shared" si="199"/>
        <v/>
      </c>
      <c r="CY85" s="125" t="str">
        <f t="shared" si="200"/>
        <v/>
      </c>
      <c r="CZ85" s="125" t="str">
        <f t="shared" si="201"/>
        <v/>
      </c>
      <c r="DA85" s="125" t="str">
        <f t="shared" si="202"/>
        <v/>
      </c>
      <c r="DB85" s="125" t="str">
        <f t="shared" si="203"/>
        <v/>
      </c>
      <c r="DC85" s="125" t="str">
        <f t="shared" si="204"/>
        <v/>
      </c>
      <c r="DD85" s="125" t="str">
        <f t="shared" si="205"/>
        <v/>
      </c>
      <c r="DE85" s="125" t="str">
        <f t="shared" si="206"/>
        <v/>
      </c>
      <c r="DF85" s="125" t="str">
        <f t="shared" si="207"/>
        <v/>
      </c>
      <c r="DG85" s="125" t="str">
        <f t="shared" si="208"/>
        <v/>
      </c>
      <c r="DH85" s="125" t="str">
        <f t="shared" si="209"/>
        <v/>
      </c>
      <c r="DI85" s="125" t="str">
        <f t="shared" si="210"/>
        <v/>
      </c>
      <c r="DJ85" s="125" t="str">
        <f t="shared" si="211"/>
        <v/>
      </c>
      <c r="DK85" s="125" t="str">
        <f t="shared" si="212"/>
        <v/>
      </c>
      <c r="DL85" s="125" t="str">
        <f t="shared" si="213"/>
        <v/>
      </c>
      <c r="DM85" s="125" t="str">
        <f t="shared" si="214"/>
        <v/>
      </c>
      <c r="DN85" s="125" t="str">
        <f t="shared" si="215"/>
        <v/>
      </c>
      <c r="DO85" s="125" t="str">
        <f t="shared" si="216"/>
        <v/>
      </c>
      <c r="DP85" s="125" t="str">
        <f t="shared" si="217"/>
        <v/>
      </c>
      <c r="DQ85" s="125" t="str">
        <f t="shared" si="218"/>
        <v/>
      </c>
      <c r="DR85" s="125" t="str">
        <f t="shared" si="219"/>
        <v/>
      </c>
      <c r="DS85" s="125" t="str">
        <f t="shared" si="220"/>
        <v/>
      </c>
      <c r="DT85" s="125" t="str">
        <f t="shared" si="221"/>
        <v/>
      </c>
      <c r="DU85" s="125" t="str">
        <f t="shared" si="222"/>
        <v/>
      </c>
      <c r="DV85" s="125" t="str">
        <f t="shared" si="223"/>
        <v/>
      </c>
      <c r="DW85" s="125" t="str">
        <f t="shared" si="224"/>
        <v/>
      </c>
      <c r="DX85" s="125" t="str">
        <f t="shared" si="225"/>
        <v/>
      </c>
      <c r="DY85" s="125" t="str">
        <f t="shared" si="226"/>
        <v/>
      </c>
      <c r="DZ85" s="125" t="str">
        <f t="shared" si="227"/>
        <v/>
      </c>
      <c r="EA85" s="125" t="str">
        <f t="shared" si="228"/>
        <v/>
      </c>
      <c r="EB85" s="125" t="str">
        <f t="shared" si="229"/>
        <v/>
      </c>
      <c r="EC85" s="125" t="str">
        <f t="shared" si="230"/>
        <v/>
      </c>
      <c r="ED85" s="125" t="str">
        <f t="shared" si="231"/>
        <v/>
      </c>
      <c r="EE85" s="125" t="str">
        <f t="shared" si="232"/>
        <v/>
      </c>
      <c r="EF85" s="125" t="str">
        <f t="shared" si="233"/>
        <v/>
      </c>
      <c r="EG85" s="125" t="str">
        <f t="shared" si="234"/>
        <v/>
      </c>
      <c r="EH85" s="125" t="str">
        <f t="shared" si="235"/>
        <v/>
      </c>
      <c r="EI85" s="125" t="str">
        <f t="shared" si="236"/>
        <v/>
      </c>
      <c r="EJ85" s="125" t="str">
        <f t="shared" si="237"/>
        <v/>
      </c>
      <c r="EK85" s="125" t="str">
        <f t="shared" si="238"/>
        <v/>
      </c>
      <c r="EL85" s="125" t="str">
        <f t="shared" si="239"/>
        <v/>
      </c>
      <c r="EM85" s="125" t="str">
        <f t="shared" si="240"/>
        <v/>
      </c>
      <c r="EN85" s="125" t="str">
        <f t="shared" si="241"/>
        <v/>
      </c>
      <c r="EO85" s="125" t="str">
        <f t="shared" si="191"/>
        <v/>
      </c>
      <c r="EP85" s="125" t="str">
        <f t="shared" si="191"/>
        <v/>
      </c>
      <c r="EQ85" s="125" t="str">
        <f t="shared" si="191"/>
        <v/>
      </c>
      <c r="ER85" s="125" t="str">
        <f t="shared" si="242"/>
        <v/>
      </c>
      <c r="ES85" s="125" t="str">
        <f t="shared" si="243"/>
        <v/>
      </c>
      <c r="ET85" s="125" t="str">
        <f t="shared" si="244"/>
        <v/>
      </c>
      <c r="EU85" s="125" t="str">
        <f t="shared" si="245"/>
        <v/>
      </c>
      <c r="EV85" s="125" t="str">
        <f t="shared" si="246"/>
        <v/>
      </c>
      <c r="EW85" s="125" t="str">
        <f t="shared" si="247"/>
        <v/>
      </c>
      <c r="EX85" s="125" t="str">
        <f t="shared" si="192"/>
        <v/>
      </c>
      <c r="EY85" s="125" t="str">
        <f t="shared" si="192"/>
        <v/>
      </c>
      <c r="EZ85" s="125" t="str">
        <f t="shared" si="192"/>
        <v/>
      </c>
      <c r="FA85" s="125" t="str">
        <f t="shared" si="192"/>
        <v/>
      </c>
      <c r="FB85" s="125" t="str">
        <f t="shared" si="248"/>
        <v/>
      </c>
      <c r="FC85" s="125" t="str">
        <f t="shared" si="249"/>
        <v/>
      </c>
      <c r="FD85" s="125" t="str">
        <f t="shared" si="279"/>
        <v/>
      </c>
      <c r="FE85" s="125" t="str">
        <f t="shared" si="279"/>
        <v/>
      </c>
      <c r="FF85" s="125" t="str">
        <f t="shared" si="279"/>
        <v/>
      </c>
      <c r="FG85" s="125" t="str">
        <f t="shared" si="279"/>
        <v/>
      </c>
      <c r="FH85" s="125" t="str">
        <f t="shared" si="279"/>
        <v/>
      </c>
      <c r="FI85" s="125" t="str">
        <f t="shared" si="250"/>
        <v/>
      </c>
      <c r="FJ85" s="125" t="str">
        <f t="shared" si="251"/>
        <v/>
      </c>
      <c r="FK85" s="125" t="str">
        <f t="shared" si="252"/>
        <v/>
      </c>
      <c r="FL85" s="125" t="str">
        <f t="shared" si="253"/>
        <v/>
      </c>
      <c r="FM85" s="125" t="str">
        <f t="shared" si="254"/>
        <v/>
      </c>
      <c r="FN85" s="125" t="str">
        <f t="shared" si="255"/>
        <v/>
      </c>
      <c r="FO85" s="125" t="str">
        <f t="shared" si="280"/>
        <v/>
      </c>
      <c r="FP85" s="125" t="str">
        <f t="shared" si="280"/>
        <v/>
      </c>
      <c r="FQ85" s="125" t="str">
        <f t="shared" si="280"/>
        <v/>
      </c>
      <c r="FR85" s="125" t="str">
        <f t="shared" si="280"/>
        <v/>
      </c>
      <c r="FS85" s="125" t="str">
        <f t="shared" si="280"/>
        <v/>
      </c>
      <c r="FT85" s="125" t="str">
        <f t="shared" si="256"/>
        <v/>
      </c>
      <c r="FU85" s="125" t="str">
        <f t="shared" si="257"/>
        <v/>
      </c>
      <c r="FV85" s="125" t="str">
        <f t="shared" si="258"/>
        <v/>
      </c>
      <c r="FW85" s="125" t="str">
        <f t="shared" si="259"/>
        <v/>
      </c>
      <c r="FX85" s="125" t="str">
        <f t="shared" si="260"/>
        <v/>
      </c>
      <c r="FY85" s="125" t="str">
        <f t="shared" si="261"/>
        <v/>
      </c>
      <c r="FZ85" s="125" t="str">
        <f t="shared" si="262"/>
        <v/>
      </c>
      <c r="GA85" s="125" t="str">
        <f t="shared" si="263"/>
        <v/>
      </c>
      <c r="GB85" s="129" t="str">
        <f t="shared" si="264"/>
        <v/>
      </c>
      <c r="GC85" s="10"/>
      <c r="GD85" s="173" t="str">
        <f t="shared" si="265"/>
        <v/>
      </c>
      <c r="GE85" s="173" t="str">
        <f t="shared" si="266"/>
        <v/>
      </c>
      <c r="GF85" s="173" t="str">
        <f t="shared" si="277"/>
        <v/>
      </c>
      <c r="GG85" s="173" t="str">
        <f t="shared" si="267"/>
        <v/>
      </c>
      <c r="GH85" s="183" t="str">
        <f t="shared" si="268"/>
        <v/>
      </c>
      <c r="GI85" s="182" t="str">
        <f t="shared" si="269"/>
        <v/>
      </c>
      <c r="GJ85" s="173" t="str">
        <f t="shared" si="270"/>
        <v/>
      </c>
      <c r="GK85" s="173" t="str">
        <f t="shared" si="271"/>
        <v/>
      </c>
      <c r="GL85" s="173" t="str">
        <f t="shared" si="278"/>
        <v/>
      </c>
      <c r="GM85" s="10"/>
      <c r="GN85" s="10"/>
      <c r="GO85" s="10"/>
      <c r="GP85" s="10"/>
      <c r="GT85" s="12"/>
      <c r="GU85" s="12">
        <f t="shared" si="272"/>
        <v>0</v>
      </c>
      <c r="GV85" s="30" t="str">
        <f>IF(EJ85="ok",CHOOSE(AQ85,'Product Group Codes'!$B$4,'Product Group Codes'!$B$14,'Product Group Codes'!$B$24,'Product Group Codes'!$B$34,'Product Group Codes'!$B$39,'Product Group Codes'!$B$44,'Product Group Codes'!$B$47),"")</f>
        <v/>
      </c>
      <c r="GX85" s="156" t="b">
        <f t="shared" si="273"/>
        <v>1</v>
      </c>
      <c r="GY85" s="156" t="b">
        <f t="shared" si="274"/>
        <v>0</v>
      </c>
      <c r="GZ85" s="156" t="b">
        <f t="shared" si="275"/>
        <v>0</v>
      </c>
      <c r="HB85" s="156" t="b">
        <f t="shared" si="276"/>
        <v>0</v>
      </c>
      <c r="HD85" s="13" t="s">
        <v>3</v>
      </c>
    </row>
    <row r="86" spans="1:212" s="11" customFormat="1" ht="25.5">
      <c r="A86" s="28">
        <v>76</v>
      </c>
      <c r="B86" s="29" t="str">
        <f t="shared" si="195"/>
        <v/>
      </c>
      <c r="C86" s="143"/>
      <c r="D86" s="42"/>
      <c r="E86" s="42"/>
      <c r="F86" s="42"/>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26"/>
      <c r="AT86" s="17"/>
      <c r="AU86" s="26"/>
      <c r="AV86" s="121"/>
      <c r="AW86" s="17"/>
      <c r="AX86" s="26"/>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27"/>
      <c r="CJ86" s="164"/>
      <c r="CK86" s="172" t="str">
        <f t="shared" si="196"/>
        <v/>
      </c>
      <c r="CL86" s="168"/>
      <c r="CM86" s="169"/>
      <c r="CN86" s="169"/>
      <c r="CO86" s="169"/>
      <c r="CP86" s="188"/>
      <c r="CQ86" s="168"/>
      <c r="CR86" s="169"/>
      <c r="CS86" s="169"/>
      <c r="CT86" s="185"/>
      <c r="CU86" s="119"/>
      <c r="CV86" s="125" t="str">
        <f t="shared" si="197"/>
        <v/>
      </c>
      <c r="CW86" s="125" t="str">
        <f t="shared" si="198"/>
        <v/>
      </c>
      <c r="CX86" s="125" t="str">
        <f t="shared" si="199"/>
        <v/>
      </c>
      <c r="CY86" s="125" t="str">
        <f t="shared" si="200"/>
        <v/>
      </c>
      <c r="CZ86" s="125" t="str">
        <f t="shared" si="201"/>
        <v/>
      </c>
      <c r="DA86" s="125" t="str">
        <f t="shared" si="202"/>
        <v/>
      </c>
      <c r="DB86" s="125" t="str">
        <f t="shared" si="203"/>
        <v/>
      </c>
      <c r="DC86" s="125" t="str">
        <f t="shared" si="204"/>
        <v/>
      </c>
      <c r="DD86" s="125" t="str">
        <f t="shared" si="205"/>
        <v/>
      </c>
      <c r="DE86" s="125" t="str">
        <f t="shared" si="206"/>
        <v/>
      </c>
      <c r="DF86" s="125" t="str">
        <f t="shared" si="207"/>
        <v/>
      </c>
      <c r="DG86" s="125" t="str">
        <f t="shared" si="208"/>
        <v/>
      </c>
      <c r="DH86" s="125" t="str">
        <f t="shared" si="209"/>
        <v/>
      </c>
      <c r="DI86" s="125" t="str">
        <f t="shared" si="210"/>
        <v/>
      </c>
      <c r="DJ86" s="125" t="str">
        <f t="shared" si="211"/>
        <v/>
      </c>
      <c r="DK86" s="125" t="str">
        <f t="shared" si="212"/>
        <v/>
      </c>
      <c r="DL86" s="125" t="str">
        <f t="shared" si="213"/>
        <v/>
      </c>
      <c r="DM86" s="125" t="str">
        <f t="shared" si="214"/>
        <v/>
      </c>
      <c r="DN86" s="125" t="str">
        <f t="shared" si="215"/>
        <v/>
      </c>
      <c r="DO86" s="125" t="str">
        <f t="shared" si="216"/>
        <v/>
      </c>
      <c r="DP86" s="125" t="str">
        <f t="shared" si="217"/>
        <v/>
      </c>
      <c r="DQ86" s="125" t="str">
        <f t="shared" si="218"/>
        <v/>
      </c>
      <c r="DR86" s="125" t="str">
        <f t="shared" si="219"/>
        <v/>
      </c>
      <c r="DS86" s="125" t="str">
        <f t="shared" si="220"/>
        <v/>
      </c>
      <c r="DT86" s="125" t="str">
        <f t="shared" si="221"/>
        <v/>
      </c>
      <c r="DU86" s="125" t="str">
        <f t="shared" si="222"/>
        <v/>
      </c>
      <c r="DV86" s="125" t="str">
        <f t="shared" si="223"/>
        <v/>
      </c>
      <c r="DW86" s="125" t="str">
        <f t="shared" si="224"/>
        <v/>
      </c>
      <c r="DX86" s="125" t="str">
        <f t="shared" si="225"/>
        <v/>
      </c>
      <c r="DY86" s="125" t="str">
        <f t="shared" si="226"/>
        <v/>
      </c>
      <c r="DZ86" s="125" t="str">
        <f t="shared" si="227"/>
        <v/>
      </c>
      <c r="EA86" s="125" t="str">
        <f t="shared" si="228"/>
        <v/>
      </c>
      <c r="EB86" s="125" t="str">
        <f t="shared" si="229"/>
        <v/>
      </c>
      <c r="EC86" s="125" t="str">
        <f t="shared" si="230"/>
        <v/>
      </c>
      <c r="ED86" s="125" t="str">
        <f t="shared" si="231"/>
        <v/>
      </c>
      <c r="EE86" s="125" t="str">
        <f t="shared" si="232"/>
        <v/>
      </c>
      <c r="EF86" s="125" t="str">
        <f t="shared" si="233"/>
        <v/>
      </c>
      <c r="EG86" s="125" t="str">
        <f t="shared" si="234"/>
        <v/>
      </c>
      <c r="EH86" s="125" t="str">
        <f t="shared" si="235"/>
        <v/>
      </c>
      <c r="EI86" s="125" t="str">
        <f t="shared" si="236"/>
        <v/>
      </c>
      <c r="EJ86" s="125" t="str">
        <f t="shared" si="237"/>
        <v/>
      </c>
      <c r="EK86" s="125" t="str">
        <f t="shared" si="238"/>
        <v/>
      </c>
      <c r="EL86" s="125" t="str">
        <f t="shared" si="239"/>
        <v/>
      </c>
      <c r="EM86" s="125" t="str">
        <f t="shared" si="240"/>
        <v/>
      </c>
      <c r="EN86" s="125" t="str">
        <f t="shared" si="241"/>
        <v/>
      </c>
      <c r="EO86" s="125" t="str">
        <f t="shared" si="191"/>
        <v/>
      </c>
      <c r="EP86" s="125" t="str">
        <f t="shared" si="191"/>
        <v/>
      </c>
      <c r="EQ86" s="125" t="str">
        <f t="shared" si="191"/>
        <v/>
      </c>
      <c r="ER86" s="125" t="str">
        <f t="shared" si="242"/>
        <v/>
      </c>
      <c r="ES86" s="125" t="str">
        <f t="shared" si="243"/>
        <v/>
      </c>
      <c r="ET86" s="125" t="str">
        <f t="shared" si="244"/>
        <v/>
      </c>
      <c r="EU86" s="125" t="str">
        <f t="shared" si="245"/>
        <v/>
      </c>
      <c r="EV86" s="125" t="str">
        <f t="shared" si="246"/>
        <v/>
      </c>
      <c r="EW86" s="125" t="str">
        <f t="shared" si="247"/>
        <v/>
      </c>
      <c r="EX86" s="125" t="str">
        <f t="shared" si="192"/>
        <v/>
      </c>
      <c r="EY86" s="125" t="str">
        <f t="shared" si="192"/>
        <v/>
      </c>
      <c r="EZ86" s="125" t="str">
        <f t="shared" si="192"/>
        <v/>
      </c>
      <c r="FA86" s="125" t="str">
        <f t="shared" si="192"/>
        <v/>
      </c>
      <c r="FB86" s="125" t="str">
        <f t="shared" si="248"/>
        <v/>
      </c>
      <c r="FC86" s="125" t="str">
        <f t="shared" si="249"/>
        <v/>
      </c>
      <c r="FD86" s="125" t="str">
        <f t="shared" si="279"/>
        <v/>
      </c>
      <c r="FE86" s="125" t="str">
        <f t="shared" si="279"/>
        <v/>
      </c>
      <c r="FF86" s="125" t="str">
        <f t="shared" si="279"/>
        <v/>
      </c>
      <c r="FG86" s="125" t="str">
        <f t="shared" si="279"/>
        <v/>
      </c>
      <c r="FH86" s="125" t="str">
        <f t="shared" si="279"/>
        <v/>
      </c>
      <c r="FI86" s="125" t="str">
        <f t="shared" si="250"/>
        <v/>
      </c>
      <c r="FJ86" s="125" t="str">
        <f t="shared" si="251"/>
        <v/>
      </c>
      <c r="FK86" s="125" t="str">
        <f t="shared" si="252"/>
        <v/>
      </c>
      <c r="FL86" s="125" t="str">
        <f t="shared" si="253"/>
        <v/>
      </c>
      <c r="FM86" s="125" t="str">
        <f t="shared" si="254"/>
        <v/>
      </c>
      <c r="FN86" s="125" t="str">
        <f t="shared" si="255"/>
        <v/>
      </c>
      <c r="FO86" s="125" t="str">
        <f t="shared" si="280"/>
        <v/>
      </c>
      <c r="FP86" s="125" t="str">
        <f t="shared" si="280"/>
        <v/>
      </c>
      <c r="FQ86" s="125" t="str">
        <f t="shared" si="280"/>
        <v/>
      </c>
      <c r="FR86" s="125" t="str">
        <f t="shared" si="280"/>
        <v/>
      </c>
      <c r="FS86" s="125" t="str">
        <f t="shared" si="280"/>
        <v/>
      </c>
      <c r="FT86" s="125" t="str">
        <f t="shared" si="256"/>
        <v/>
      </c>
      <c r="FU86" s="125" t="str">
        <f t="shared" si="257"/>
        <v/>
      </c>
      <c r="FV86" s="125" t="str">
        <f t="shared" si="258"/>
        <v/>
      </c>
      <c r="FW86" s="125" t="str">
        <f t="shared" si="259"/>
        <v/>
      </c>
      <c r="FX86" s="125" t="str">
        <f t="shared" si="260"/>
        <v/>
      </c>
      <c r="FY86" s="125" t="str">
        <f t="shared" si="261"/>
        <v/>
      </c>
      <c r="FZ86" s="125" t="str">
        <f t="shared" si="262"/>
        <v/>
      </c>
      <c r="GA86" s="125" t="str">
        <f t="shared" si="263"/>
        <v/>
      </c>
      <c r="GB86" s="129" t="str">
        <f t="shared" si="264"/>
        <v/>
      </c>
      <c r="GC86" s="10"/>
      <c r="GD86" s="173" t="str">
        <f t="shared" si="265"/>
        <v/>
      </c>
      <c r="GE86" s="173" t="str">
        <f t="shared" si="266"/>
        <v/>
      </c>
      <c r="GF86" s="173" t="str">
        <f t="shared" si="277"/>
        <v/>
      </c>
      <c r="GG86" s="173" t="str">
        <f t="shared" si="267"/>
        <v/>
      </c>
      <c r="GH86" s="183" t="str">
        <f t="shared" si="268"/>
        <v/>
      </c>
      <c r="GI86" s="182" t="str">
        <f t="shared" si="269"/>
        <v/>
      </c>
      <c r="GJ86" s="173" t="str">
        <f t="shared" si="270"/>
        <v/>
      </c>
      <c r="GK86" s="173" t="str">
        <f t="shared" si="271"/>
        <v/>
      </c>
      <c r="GL86" s="173" t="str">
        <f t="shared" si="278"/>
        <v/>
      </c>
      <c r="GM86" s="10"/>
      <c r="GN86" s="10"/>
      <c r="GO86" s="10"/>
      <c r="GP86" s="10"/>
      <c r="GT86" s="12"/>
      <c r="GU86" s="12">
        <f t="shared" si="272"/>
        <v>0</v>
      </c>
      <c r="GV86" s="30" t="str">
        <f>IF(EJ86="ok",CHOOSE(AQ86,'Product Group Codes'!$B$4,'Product Group Codes'!$B$14,'Product Group Codes'!$B$24,'Product Group Codes'!$B$34,'Product Group Codes'!$B$39,'Product Group Codes'!$B$44,'Product Group Codes'!$B$47),"")</f>
        <v/>
      </c>
      <c r="GX86" s="156" t="b">
        <f t="shared" si="273"/>
        <v>1</v>
      </c>
      <c r="GY86" s="156" t="b">
        <f t="shared" si="274"/>
        <v>0</v>
      </c>
      <c r="GZ86" s="156" t="b">
        <f t="shared" si="275"/>
        <v>0</v>
      </c>
      <c r="HB86" s="156" t="b">
        <f t="shared" si="276"/>
        <v>0</v>
      </c>
      <c r="HD86" s="13" t="s">
        <v>3</v>
      </c>
    </row>
    <row r="87" spans="1:212" s="11" customFormat="1" ht="25.5">
      <c r="A87" s="28">
        <v>77</v>
      </c>
      <c r="B87" s="29" t="str">
        <f t="shared" si="195"/>
        <v/>
      </c>
      <c r="C87" s="143"/>
      <c r="D87" s="42"/>
      <c r="E87" s="42"/>
      <c r="F87" s="42"/>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26"/>
      <c r="AT87" s="17"/>
      <c r="AU87" s="26"/>
      <c r="AV87" s="121"/>
      <c r="AW87" s="17"/>
      <c r="AX87" s="26"/>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27"/>
      <c r="CJ87" s="164"/>
      <c r="CK87" s="172" t="str">
        <f t="shared" si="196"/>
        <v/>
      </c>
      <c r="CL87" s="168"/>
      <c r="CM87" s="169"/>
      <c r="CN87" s="169"/>
      <c r="CO87" s="169"/>
      <c r="CP87" s="188"/>
      <c r="CQ87" s="168"/>
      <c r="CR87" s="169"/>
      <c r="CS87" s="169"/>
      <c r="CT87" s="185"/>
      <c r="CU87" s="119"/>
      <c r="CV87" s="125" t="str">
        <f t="shared" si="197"/>
        <v/>
      </c>
      <c r="CW87" s="125" t="str">
        <f t="shared" si="198"/>
        <v/>
      </c>
      <c r="CX87" s="125" t="str">
        <f t="shared" si="199"/>
        <v/>
      </c>
      <c r="CY87" s="125" t="str">
        <f t="shared" si="200"/>
        <v/>
      </c>
      <c r="CZ87" s="125" t="str">
        <f t="shared" si="201"/>
        <v/>
      </c>
      <c r="DA87" s="125" t="str">
        <f t="shared" si="202"/>
        <v/>
      </c>
      <c r="DB87" s="125" t="str">
        <f t="shared" si="203"/>
        <v/>
      </c>
      <c r="DC87" s="125" t="str">
        <f t="shared" si="204"/>
        <v/>
      </c>
      <c r="DD87" s="125" t="str">
        <f t="shared" si="205"/>
        <v/>
      </c>
      <c r="DE87" s="125" t="str">
        <f t="shared" si="206"/>
        <v/>
      </c>
      <c r="DF87" s="125" t="str">
        <f t="shared" si="207"/>
        <v/>
      </c>
      <c r="DG87" s="125" t="str">
        <f t="shared" si="208"/>
        <v/>
      </c>
      <c r="DH87" s="125" t="str">
        <f t="shared" si="209"/>
        <v/>
      </c>
      <c r="DI87" s="125" t="str">
        <f t="shared" si="210"/>
        <v/>
      </c>
      <c r="DJ87" s="125" t="str">
        <f t="shared" si="211"/>
        <v/>
      </c>
      <c r="DK87" s="125" t="str">
        <f t="shared" si="212"/>
        <v/>
      </c>
      <c r="DL87" s="125" t="str">
        <f t="shared" si="213"/>
        <v/>
      </c>
      <c r="DM87" s="125" t="str">
        <f t="shared" si="214"/>
        <v/>
      </c>
      <c r="DN87" s="125" t="str">
        <f t="shared" si="215"/>
        <v/>
      </c>
      <c r="DO87" s="125" t="str">
        <f t="shared" si="216"/>
        <v/>
      </c>
      <c r="DP87" s="125" t="str">
        <f t="shared" si="217"/>
        <v/>
      </c>
      <c r="DQ87" s="125" t="str">
        <f t="shared" si="218"/>
        <v/>
      </c>
      <c r="DR87" s="125" t="str">
        <f t="shared" si="219"/>
        <v/>
      </c>
      <c r="DS87" s="125" t="str">
        <f t="shared" si="220"/>
        <v/>
      </c>
      <c r="DT87" s="125" t="str">
        <f t="shared" si="221"/>
        <v/>
      </c>
      <c r="DU87" s="125" t="str">
        <f t="shared" si="222"/>
        <v/>
      </c>
      <c r="DV87" s="125" t="str">
        <f t="shared" si="223"/>
        <v/>
      </c>
      <c r="DW87" s="125" t="str">
        <f t="shared" si="224"/>
        <v/>
      </c>
      <c r="DX87" s="125" t="str">
        <f t="shared" si="225"/>
        <v/>
      </c>
      <c r="DY87" s="125" t="str">
        <f t="shared" si="226"/>
        <v/>
      </c>
      <c r="DZ87" s="125" t="str">
        <f t="shared" si="227"/>
        <v/>
      </c>
      <c r="EA87" s="125" t="str">
        <f t="shared" si="228"/>
        <v/>
      </c>
      <c r="EB87" s="125" t="str">
        <f t="shared" si="229"/>
        <v/>
      </c>
      <c r="EC87" s="125" t="str">
        <f t="shared" si="230"/>
        <v/>
      </c>
      <c r="ED87" s="125" t="str">
        <f t="shared" si="231"/>
        <v/>
      </c>
      <c r="EE87" s="125" t="str">
        <f t="shared" si="232"/>
        <v/>
      </c>
      <c r="EF87" s="125" t="str">
        <f t="shared" si="233"/>
        <v/>
      </c>
      <c r="EG87" s="125" t="str">
        <f t="shared" si="234"/>
        <v/>
      </c>
      <c r="EH87" s="125" t="str">
        <f t="shared" si="235"/>
        <v/>
      </c>
      <c r="EI87" s="125" t="str">
        <f t="shared" si="236"/>
        <v/>
      </c>
      <c r="EJ87" s="125" t="str">
        <f t="shared" si="237"/>
        <v/>
      </c>
      <c r="EK87" s="125" t="str">
        <f t="shared" si="238"/>
        <v/>
      </c>
      <c r="EL87" s="125" t="str">
        <f t="shared" si="239"/>
        <v/>
      </c>
      <c r="EM87" s="125" t="str">
        <f t="shared" si="240"/>
        <v/>
      </c>
      <c r="EN87" s="125" t="str">
        <f t="shared" si="241"/>
        <v/>
      </c>
      <c r="EO87" s="125" t="str">
        <f t="shared" si="191"/>
        <v/>
      </c>
      <c r="EP87" s="125" t="str">
        <f t="shared" si="191"/>
        <v/>
      </c>
      <c r="EQ87" s="125" t="str">
        <f t="shared" si="191"/>
        <v/>
      </c>
      <c r="ER87" s="125" t="str">
        <f t="shared" si="242"/>
        <v/>
      </c>
      <c r="ES87" s="125" t="str">
        <f t="shared" si="243"/>
        <v/>
      </c>
      <c r="ET87" s="125" t="str">
        <f t="shared" si="244"/>
        <v/>
      </c>
      <c r="EU87" s="125" t="str">
        <f t="shared" si="245"/>
        <v/>
      </c>
      <c r="EV87" s="125" t="str">
        <f t="shared" si="246"/>
        <v/>
      </c>
      <c r="EW87" s="125" t="str">
        <f t="shared" si="247"/>
        <v/>
      </c>
      <c r="EX87" s="125" t="str">
        <f t="shared" si="192"/>
        <v/>
      </c>
      <c r="EY87" s="125" t="str">
        <f t="shared" si="192"/>
        <v/>
      </c>
      <c r="EZ87" s="125" t="str">
        <f t="shared" si="192"/>
        <v/>
      </c>
      <c r="FA87" s="125" t="str">
        <f t="shared" si="192"/>
        <v/>
      </c>
      <c r="FB87" s="125" t="str">
        <f t="shared" si="248"/>
        <v/>
      </c>
      <c r="FC87" s="125" t="str">
        <f t="shared" si="249"/>
        <v/>
      </c>
      <c r="FD87" s="125" t="str">
        <f t="shared" si="279"/>
        <v/>
      </c>
      <c r="FE87" s="125" t="str">
        <f t="shared" si="279"/>
        <v/>
      </c>
      <c r="FF87" s="125" t="str">
        <f t="shared" si="279"/>
        <v/>
      </c>
      <c r="FG87" s="125" t="str">
        <f t="shared" si="279"/>
        <v/>
      </c>
      <c r="FH87" s="125" t="str">
        <f t="shared" si="279"/>
        <v/>
      </c>
      <c r="FI87" s="125" t="str">
        <f t="shared" si="250"/>
        <v/>
      </c>
      <c r="FJ87" s="125" t="str">
        <f t="shared" si="251"/>
        <v/>
      </c>
      <c r="FK87" s="125" t="str">
        <f t="shared" si="252"/>
        <v/>
      </c>
      <c r="FL87" s="125" t="str">
        <f t="shared" si="253"/>
        <v/>
      </c>
      <c r="FM87" s="125" t="str">
        <f t="shared" si="254"/>
        <v/>
      </c>
      <c r="FN87" s="125" t="str">
        <f t="shared" si="255"/>
        <v/>
      </c>
      <c r="FO87" s="125" t="str">
        <f t="shared" si="280"/>
        <v/>
      </c>
      <c r="FP87" s="125" t="str">
        <f t="shared" si="280"/>
        <v/>
      </c>
      <c r="FQ87" s="125" t="str">
        <f t="shared" si="280"/>
        <v/>
      </c>
      <c r="FR87" s="125" t="str">
        <f t="shared" si="280"/>
        <v/>
      </c>
      <c r="FS87" s="125" t="str">
        <f t="shared" si="280"/>
        <v/>
      </c>
      <c r="FT87" s="125" t="str">
        <f t="shared" si="256"/>
        <v/>
      </c>
      <c r="FU87" s="125" t="str">
        <f t="shared" si="257"/>
        <v/>
      </c>
      <c r="FV87" s="125" t="str">
        <f t="shared" si="258"/>
        <v/>
      </c>
      <c r="FW87" s="125" t="str">
        <f t="shared" si="259"/>
        <v/>
      </c>
      <c r="FX87" s="125" t="str">
        <f t="shared" si="260"/>
        <v/>
      </c>
      <c r="FY87" s="125" t="str">
        <f t="shared" si="261"/>
        <v/>
      </c>
      <c r="FZ87" s="125" t="str">
        <f t="shared" si="262"/>
        <v/>
      </c>
      <c r="GA87" s="125" t="str">
        <f t="shared" si="263"/>
        <v/>
      </c>
      <c r="GB87" s="129" t="str">
        <f t="shared" si="264"/>
        <v/>
      </c>
      <c r="GC87" s="10"/>
      <c r="GD87" s="173" t="str">
        <f t="shared" si="265"/>
        <v/>
      </c>
      <c r="GE87" s="173" t="str">
        <f t="shared" si="266"/>
        <v/>
      </c>
      <c r="GF87" s="173" t="str">
        <f t="shared" si="277"/>
        <v/>
      </c>
      <c r="GG87" s="173" t="str">
        <f t="shared" si="267"/>
        <v/>
      </c>
      <c r="GH87" s="183" t="str">
        <f t="shared" si="268"/>
        <v/>
      </c>
      <c r="GI87" s="182" t="str">
        <f t="shared" si="269"/>
        <v/>
      </c>
      <c r="GJ87" s="173" t="str">
        <f t="shared" si="270"/>
        <v/>
      </c>
      <c r="GK87" s="173" t="str">
        <f t="shared" si="271"/>
        <v/>
      </c>
      <c r="GL87" s="173" t="str">
        <f t="shared" si="278"/>
        <v/>
      </c>
      <c r="GM87" s="10"/>
      <c r="GN87" s="10"/>
      <c r="GO87" s="10"/>
      <c r="GP87" s="10"/>
      <c r="GT87" s="12"/>
      <c r="GU87" s="12">
        <f t="shared" si="272"/>
        <v>0</v>
      </c>
      <c r="GV87" s="30" t="str">
        <f>IF(EJ87="ok",CHOOSE(AQ87,'Product Group Codes'!$B$4,'Product Group Codes'!$B$14,'Product Group Codes'!$B$24,'Product Group Codes'!$B$34,'Product Group Codes'!$B$39,'Product Group Codes'!$B$44,'Product Group Codes'!$B$47),"")</f>
        <v/>
      </c>
      <c r="GX87" s="156" t="b">
        <f t="shared" si="273"/>
        <v>1</v>
      </c>
      <c r="GY87" s="156" t="b">
        <f t="shared" si="274"/>
        <v>0</v>
      </c>
      <c r="GZ87" s="156" t="b">
        <f t="shared" si="275"/>
        <v>0</v>
      </c>
      <c r="HB87" s="156" t="b">
        <f t="shared" si="276"/>
        <v>0</v>
      </c>
      <c r="HD87" s="13" t="s">
        <v>3</v>
      </c>
    </row>
    <row r="88" spans="1:212" s="11" customFormat="1" ht="25.5">
      <c r="A88" s="28">
        <v>78</v>
      </c>
      <c r="B88" s="29" t="str">
        <f t="shared" si="195"/>
        <v/>
      </c>
      <c r="C88" s="143"/>
      <c r="D88" s="42"/>
      <c r="E88" s="42"/>
      <c r="F88" s="42"/>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26"/>
      <c r="AT88" s="17"/>
      <c r="AU88" s="26"/>
      <c r="AV88" s="121"/>
      <c r="AW88" s="17"/>
      <c r="AX88" s="26"/>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27"/>
      <c r="CJ88" s="164"/>
      <c r="CK88" s="172" t="str">
        <f t="shared" si="196"/>
        <v/>
      </c>
      <c r="CL88" s="168"/>
      <c r="CM88" s="169"/>
      <c r="CN88" s="169"/>
      <c r="CO88" s="169"/>
      <c r="CP88" s="188"/>
      <c r="CQ88" s="168"/>
      <c r="CR88" s="169"/>
      <c r="CS88" s="169"/>
      <c r="CT88" s="185"/>
      <c r="CU88" s="119"/>
      <c r="CV88" s="125" t="str">
        <f t="shared" si="197"/>
        <v/>
      </c>
      <c r="CW88" s="125" t="str">
        <f t="shared" si="198"/>
        <v/>
      </c>
      <c r="CX88" s="125" t="str">
        <f t="shared" si="199"/>
        <v/>
      </c>
      <c r="CY88" s="125" t="str">
        <f t="shared" si="200"/>
        <v/>
      </c>
      <c r="CZ88" s="125" t="str">
        <f t="shared" si="201"/>
        <v/>
      </c>
      <c r="DA88" s="125" t="str">
        <f t="shared" si="202"/>
        <v/>
      </c>
      <c r="DB88" s="125" t="str">
        <f t="shared" si="203"/>
        <v/>
      </c>
      <c r="DC88" s="125" t="str">
        <f t="shared" si="204"/>
        <v/>
      </c>
      <c r="DD88" s="125" t="str">
        <f t="shared" si="205"/>
        <v/>
      </c>
      <c r="DE88" s="125" t="str">
        <f t="shared" si="206"/>
        <v/>
      </c>
      <c r="DF88" s="125" t="str">
        <f t="shared" si="207"/>
        <v/>
      </c>
      <c r="DG88" s="125" t="str">
        <f t="shared" si="208"/>
        <v/>
      </c>
      <c r="DH88" s="125" t="str">
        <f t="shared" si="209"/>
        <v/>
      </c>
      <c r="DI88" s="125" t="str">
        <f t="shared" si="210"/>
        <v/>
      </c>
      <c r="DJ88" s="125" t="str">
        <f t="shared" si="211"/>
        <v/>
      </c>
      <c r="DK88" s="125" t="str">
        <f t="shared" si="212"/>
        <v/>
      </c>
      <c r="DL88" s="125" t="str">
        <f t="shared" si="213"/>
        <v/>
      </c>
      <c r="DM88" s="125" t="str">
        <f t="shared" si="214"/>
        <v/>
      </c>
      <c r="DN88" s="125" t="str">
        <f t="shared" si="215"/>
        <v/>
      </c>
      <c r="DO88" s="125" t="str">
        <f t="shared" si="216"/>
        <v/>
      </c>
      <c r="DP88" s="125" t="str">
        <f t="shared" si="217"/>
        <v/>
      </c>
      <c r="DQ88" s="125" t="str">
        <f t="shared" si="218"/>
        <v/>
      </c>
      <c r="DR88" s="125" t="str">
        <f t="shared" si="219"/>
        <v/>
      </c>
      <c r="DS88" s="125" t="str">
        <f t="shared" si="220"/>
        <v/>
      </c>
      <c r="DT88" s="125" t="str">
        <f t="shared" si="221"/>
        <v/>
      </c>
      <c r="DU88" s="125" t="str">
        <f t="shared" si="222"/>
        <v/>
      </c>
      <c r="DV88" s="125" t="str">
        <f t="shared" si="223"/>
        <v/>
      </c>
      <c r="DW88" s="125" t="str">
        <f t="shared" si="224"/>
        <v/>
      </c>
      <c r="DX88" s="125" t="str">
        <f t="shared" si="225"/>
        <v/>
      </c>
      <c r="DY88" s="125" t="str">
        <f t="shared" si="226"/>
        <v/>
      </c>
      <c r="DZ88" s="125" t="str">
        <f t="shared" si="227"/>
        <v/>
      </c>
      <c r="EA88" s="125" t="str">
        <f t="shared" si="228"/>
        <v/>
      </c>
      <c r="EB88" s="125" t="str">
        <f t="shared" si="229"/>
        <v/>
      </c>
      <c r="EC88" s="125" t="str">
        <f t="shared" si="230"/>
        <v/>
      </c>
      <c r="ED88" s="125" t="str">
        <f t="shared" si="231"/>
        <v/>
      </c>
      <c r="EE88" s="125" t="str">
        <f t="shared" si="232"/>
        <v/>
      </c>
      <c r="EF88" s="125" t="str">
        <f t="shared" si="233"/>
        <v/>
      </c>
      <c r="EG88" s="125" t="str">
        <f t="shared" si="234"/>
        <v/>
      </c>
      <c r="EH88" s="125" t="str">
        <f t="shared" si="235"/>
        <v/>
      </c>
      <c r="EI88" s="125" t="str">
        <f t="shared" si="236"/>
        <v/>
      </c>
      <c r="EJ88" s="125" t="str">
        <f t="shared" si="237"/>
        <v/>
      </c>
      <c r="EK88" s="125" t="str">
        <f t="shared" si="238"/>
        <v/>
      </c>
      <c r="EL88" s="125" t="str">
        <f t="shared" si="239"/>
        <v/>
      </c>
      <c r="EM88" s="125" t="str">
        <f t="shared" si="240"/>
        <v/>
      </c>
      <c r="EN88" s="125" t="str">
        <f t="shared" si="241"/>
        <v/>
      </c>
      <c r="EO88" s="125" t="str">
        <f t="shared" si="191"/>
        <v/>
      </c>
      <c r="EP88" s="125" t="str">
        <f t="shared" si="191"/>
        <v/>
      </c>
      <c r="EQ88" s="125" t="str">
        <f t="shared" si="191"/>
        <v/>
      </c>
      <c r="ER88" s="125" t="str">
        <f t="shared" si="242"/>
        <v/>
      </c>
      <c r="ES88" s="125" t="str">
        <f t="shared" si="243"/>
        <v/>
      </c>
      <c r="ET88" s="125" t="str">
        <f t="shared" si="244"/>
        <v/>
      </c>
      <c r="EU88" s="125" t="str">
        <f t="shared" si="245"/>
        <v/>
      </c>
      <c r="EV88" s="125" t="str">
        <f t="shared" si="246"/>
        <v/>
      </c>
      <c r="EW88" s="125" t="str">
        <f t="shared" si="247"/>
        <v/>
      </c>
      <c r="EX88" s="125" t="str">
        <f t="shared" si="192"/>
        <v/>
      </c>
      <c r="EY88" s="125" t="str">
        <f t="shared" si="192"/>
        <v/>
      </c>
      <c r="EZ88" s="125" t="str">
        <f t="shared" si="192"/>
        <v/>
      </c>
      <c r="FA88" s="125" t="str">
        <f t="shared" si="192"/>
        <v/>
      </c>
      <c r="FB88" s="125" t="str">
        <f t="shared" si="248"/>
        <v/>
      </c>
      <c r="FC88" s="125" t="str">
        <f t="shared" si="249"/>
        <v/>
      </c>
      <c r="FD88" s="125" t="str">
        <f t="shared" si="279"/>
        <v/>
      </c>
      <c r="FE88" s="125" t="str">
        <f t="shared" si="279"/>
        <v/>
      </c>
      <c r="FF88" s="125" t="str">
        <f t="shared" si="279"/>
        <v/>
      </c>
      <c r="FG88" s="125" t="str">
        <f t="shared" si="279"/>
        <v/>
      </c>
      <c r="FH88" s="125" t="str">
        <f t="shared" si="279"/>
        <v/>
      </c>
      <c r="FI88" s="125" t="str">
        <f t="shared" si="250"/>
        <v/>
      </c>
      <c r="FJ88" s="125" t="str">
        <f t="shared" si="251"/>
        <v/>
      </c>
      <c r="FK88" s="125" t="str">
        <f t="shared" si="252"/>
        <v/>
      </c>
      <c r="FL88" s="125" t="str">
        <f t="shared" si="253"/>
        <v/>
      </c>
      <c r="FM88" s="125" t="str">
        <f t="shared" si="254"/>
        <v/>
      </c>
      <c r="FN88" s="125" t="str">
        <f t="shared" si="255"/>
        <v/>
      </c>
      <c r="FO88" s="125" t="str">
        <f t="shared" si="280"/>
        <v/>
      </c>
      <c r="FP88" s="125" t="str">
        <f t="shared" si="280"/>
        <v/>
      </c>
      <c r="FQ88" s="125" t="str">
        <f t="shared" si="280"/>
        <v/>
      </c>
      <c r="FR88" s="125" t="str">
        <f t="shared" si="280"/>
        <v/>
      </c>
      <c r="FS88" s="125" t="str">
        <f t="shared" si="280"/>
        <v/>
      </c>
      <c r="FT88" s="125" t="str">
        <f t="shared" si="256"/>
        <v/>
      </c>
      <c r="FU88" s="125" t="str">
        <f t="shared" si="257"/>
        <v/>
      </c>
      <c r="FV88" s="125" t="str">
        <f t="shared" si="258"/>
        <v/>
      </c>
      <c r="FW88" s="125" t="str">
        <f t="shared" si="259"/>
        <v/>
      </c>
      <c r="FX88" s="125" t="str">
        <f t="shared" si="260"/>
        <v/>
      </c>
      <c r="FY88" s="125" t="str">
        <f t="shared" si="261"/>
        <v/>
      </c>
      <c r="FZ88" s="125" t="str">
        <f t="shared" si="262"/>
        <v/>
      </c>
      <c r="GA88" s="125" t="str">
        <f t="shared" si="263"/>
        <v/>
      </c>
      <c r="GB88" s="129" t="str">
        <f t="shared" si="264"/>
        <v/>
      </c>
      <c r="GC88" s="10"/>
      <c r="GD88" s="173" t="str">
        <f t="shared" si="265"/>
        <v/>
      </c>
      <c r="GE88" s="173" t="str">
        <f t="shared" si="266"/>
        <v/>
      </c>
      <c r="GF88" s="173" t="str">
        <f t="shared" si="277"/>
        <v/>
      </c>
      <c r="GG88" s="173" t="str">
        <f t="shared" si="267"/>
        <v/>
      </c>
      <c r="GH88" s="183" t="str">
        <f t="shared" si="268"/>
        <v/>
      </c>
      <c r="GI88" s="182" t="str">
        <f t="shared" si="269"/>
        <v/>
      </c>
      <c r="GJ88" s="173" t="str">
        <f t="shared" si="270"/>
        <v/>
      </c>
      <c r="GK88" s="173" t="str">
        <f t="shared" si="271"/>
        <v/>
      </c>
      <c r="GL88" s="173" t="str">
        <f t="shared" si="278"/>
        <v/>
      </c>
      <c r="GM88" s="10"/>
      <c r="GN88" s="10"/>
      <c r="GO88" s="10"/>
      <c r="GP88" s="10"/>
      <c r="GT88" s="12"/>
      <c r="GU88" s="12">
        <f t="shared" si="272"/>
        <v>0</v>
      </c>
      <c r="GV88" s="30" t="str">
        <f>IF(EJ88="ok",CHOOSE(AQ88,'Product Group Codes'!$B$4,'Product Group Codes'!$B$14,'Product Group Codes'!$B$24,'Product Group Codes'!$B$34,'Product Group Codes'!$B$39,'Product Group Codes'!$B$44,'Product Group Codes'!$B$47),"")</f>
        <v/>
      </c>
      <c r="GX88" s="156" t="b">
        <f t="shared" si="273"/>
        <v>1</v>
      </c>
      <c r="GY88" s="156" t="b">
        <f t="shared" si="274"/>
        <v>0</v>
      </c>
      <c r="GZ88" s="156" t="b">
        <f t="shared" si="275"/>
        <v>0</v>
      </c>
      <c r="HB88" s="156" t="b">
        <f t="shared" si="276"/>
        <v>0</v>
      </c>
      <c r="HD88" s="13" t="s">
        <v>3</v>
      </c>
    </row>
    <row r="89" spans="1:212" s="11" customFormat="1" ht="25.5">
      <c r="A89" s="28">
        <v>79</v>
      </c>
      <c r="B89" s="29" t="str">
        <f t="shared" si="195"/>
        <v/>
      </c>
      <c r="C89" s="143"/>
      <c r="D89" s="42"/>
      <c r="E89" s="42"/>
      <c r="F89" s="42"/>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26"/>
      <c r="AT89" s="17"/>
      <c r="AU89" s="26"/>
      <c r="AV89" s="121"/>
      <c r="AW89" s="17"/>
      <c r="AX89" s="26"/>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27"/>
      <c r="CJ89" s="164"/>
      <c r="CK89" s="172" t="str">
        <f t="shared" si="196"/>
        <v/>
      </c>
      <c r="CL89" s="168"/>
      <c r="CM89" s="169"/>
      <c r="CN89" s="169"/>
      <c r="CO89" s="169"/>
      <c r="CP89" s="188"/>
      <c r="CQ89" s="168"/>
      <c r="CR89" s="169"/>
      <c r="CS89" s="169"/>
      <c r="CT89" s="185"/>
      <c r="CU89" s="119"/>
      <c r="CV89" s="125" t="str">
        <f t="shared" si="197"/>
        <v/>
      </c>
      <c r="CW89" s="125" t="str">
        <f t="shared" si="198"/>
        <v/>
      </c>
      <c r="CX89" s="125" t="str">
        <f t="shared" si="199"/>
        <v/>
      </c>
      <c r="CY89" s="125" t="str">
        <f t="shared" si="200"/>
        <v/>
      </c>
      <c r="CZ89" s="125" t="str">
        <f t="shared" si="201"/>
        <v/>
      </c>
      <c r="DA89" s="125" t="str">
        <f t="shared" si="202"/>
        <v/>
      </c>
      <c r="DB89" s="125" t="str">
        <f t="shared" si="203"/>
        <v/>
      </c>
      <c r="DC89" s="125" t="str">
        <f t="shared" si="204"/>
        <v/>
      </c>
      <c r="DD89" s="125" t="str">
        <f t="shared" si="205"/>
        <v/>
      </c>
      <c r="DE89" s="125" t="str">
        <f t="shared" si="206"/>
        <v/>
      </c>
      <c r="DF89" s="125" t="str">
        <f t="shared" si="207"/>
        <v/>
      </c>
      <c r="DG89" s="125" t="str">
        <f t="shared" si="208"/>
        <v/>
      </c>
      <c r="DH89" s="125" t="str">
        <f t="shared" si="209"/>
        <v/>
      </c>
      <c r="DI89" s="125" t="str">
        <f t="shared" si="210"/>
        <v/>
      </c>
      <c r="DJ89" s="125" t="str">
        <f t="shared" si="211"/>
        <v/>
      </c>
      <c r="DK89" s="125" t="str">
        <f t="shared" si="212"/>
        <v/>
      </c>
      <c r="DL89" s="125" t="str">
        <f t="shared" si="213"/>
        <v/>
      </c>
      <c r="DM89" s="125" t="str">
        <f t="shared" si="214"/>
        <v/>
      </c>
      <c r="DN89" s="125" t="str">
        <f t="shared" si="215"/>
        <v/>
      </c>
      <c r="DO89" s="125" t="str">
        <f t="shared" si="216"/>
        <v/>
      </c>
      <c r="DP89" s="125" t="str">
        <f t="shared" si="217"/>
        <v/>
      </c>
      <c r="DQ89" s="125" t="str">
        <f t="shared" si="218"/>
        <v/>
      </c>
      <c r="DR89" s="125" t="str">
        <f t="shared" si="219"/>
        <v/>
      </c>
      <c r="DS89" s="125" t="str">
        <f t="shared" si="220"/>
        <v/>
      </c>
      <c r="DT89" s="125" t="str">
        <f t="shared" si="221"/>
        <v/>
      </c>
      <c r="DU89" s="125" t="str">
        <f t="shared" si="222"/>
        <v/>
      </c>
      <c r="DV89" s="125" t="str">
        <f t="shared" si="223"/>
        <v/>
      </c>
      <c r="DW89" s="125" t="str">
        <f t="shared" si="224"/>
        <v/>
      </c>
      <c r="DX89" s="125" t="str">
        <f t="shared" si="225"/>
        <v/>
      </c>
      <c r="DY89" s="125" t="str">
        <f t="shared" si="226"/>
        <v/>
      </c>
      <c r="DZ89" s="125" t="str">
        <f t="shared" si="227"/>
        <v/>
      </c>
      <c r="EA89" s="125" t="str">
        <f t="shared" si="228"/>
        <v/>
      </c>
      <c r="EB89" s="125" t="str">
        <f t="shared" si="229"/>
        <v/>
      </c>
      <c r="EC89" s="125" t="str">
        <f t="shared" si="230"/>
        <v/>
      </c>
      <c r="ED89" s="125" t="str">
        <f t="shared" si="231"/>
        <v/>
      </c>
      <c r="EE89" s="125" t="str">
        <f t="shared" si="232"/>
        <v/>
      </c>
      <c r="EF89" s="125" t="str">
        <f t="shared" si="233"/>
        <v/>
      </c>
      <c r="EG89" s="125" t="str">
        <f t="shared" si="234"/>
        <v/>
      </c>
      <c r="EH89" s="125" t="str">
        <f t="shared" si="235"/>
        <v/>
      </c>
      <c r="EI89" s="125" t="str">
        <f t="shared" si="236"/>
        <v/>
      </c>
      <c r="EJ89" s="125" t="str">
        <f t="shared" si="237"/>
        <v/>
      </c>
      <c r="EK89" s="125" t="str">
        <f t="shared" si="238"/>
        <v/>
      </c>
      <c r="EL89" s="125" t="str">
        <f t="shared" si="239"/>
        <v/>
      </c>
      <c r="EM89" s="125" t="str">
        <f t="shared" si="240"/>
        <v/>
      </c>
      <c r="EN89" s="125" t="str">
        <f t="shared" si="241"/>
        <v/>
      </c>
      <c r="EO89" s="125" t="str">
        <f t="shared" si="191"/>
        <v/>
      </c>
      <c r="EP89" s="125" t="str">
        <f t="shared" si="191"/>
        <v/>
      </c>
      <c r="EQ89" s="125" t="str">
        <f t="shared" si="191"/>
        <v/>
      </c>
      <c r="ER89" s="125" t="str">
        <f t="shared" si="242"/>
        <v/>
      </c>
      <c r="ES89" s="125" t="str">
        <f t="shared" si="243"/>
        <v/>
      </c>
      <c r="ET89" s="125" t="str">
        <f t="shared" si="244"/>
        <v/>
      </c>
      <c r="EU89" s="125" t="str">
        <f t="shared" si="245"/>
        <v/>
      </c>
      <c r="EV89" s="125" t="str">
        <f t="shared" si="246"/>
        <v/>
      </c>
      <c r="EW89" s="125" t="str">
        <f t="shared" si="247"/>
        <v/>
      </c>
      <c r="EX89" s="125" t="str">
        <f t="shared" si="192"/>
        <v/>
      </c>
      <c r="EY89" s="125" t="str">
        <f t="shared" si="192"/>
        <v/>
      </c>
      <c r="EZ89" s="125" t="str">
        <f t="shared" si="192"/>
        <v/>
      </c>
      <c r="FA89" s="125" t="str">
        <f t="shared" si="192"/>
        <v/>
      </c>
      <c r="FB89" s="125" t="str">
        <f t="shared" si="248"/>
        <v/>
      </c>
      <c r="FC89" s="125" t="str">
        <f t="shared" si="249"/>
        <v/>
      </c>
      <c r="FD89" s="125" t="str">
        <f t="shared" si="279"/>
        <v/>
      </c>
      <c r="FE89" s="125" t="str">
        <f t="shared" si="279"/>
        <v/>
      </c>
      <c r="FF89" s="125" t="str">
        <f t="shared" si="279"/>
        <v/>
      </c>
      <c r="FG89" s="125" t="str">
        <f t="shared" si="279"/>
        <v/>
      </c>
      <c r="FH89" s="125" t="str">
        <f t="shared" si="279"/>
        <v/>
      </c>
      <c r="FI89" s="125" t="str">
        <f t="shared" si="250"/>
        <v/>
      </c>
      <c r="FJ89" s="125" t="str">
        <f t="shared" si="251"/>
        <v/>
      </c>
      <c r="FK89" s="125" t="str">
        <f t="shared" si="252"/>
        <v/>
      </c>
      <c r="FL89" s="125" t="str">
        <f t="shared" si="253"/>
        <v/>
      </c>
      <c r="FM89" s="125" t="str">
        <f t="shared" si="254"/>
        <v/>
      </c>
      <c r="FN89" s="125" t="str">
        <f t="shared" si="255"/>
        <v/>
      </c>
      <c r="FO89" s="125" t="str">
        <f t="shared" si="280"/>
        <v/>
      </c>
      <c r="FP89" s="125" t="str">
        <f t="shared" si="280"/>
        <v/>
      </c>
      <c r="FQ89" s="125" t="str">
        <f t="shared" si="280"/>
        <v/>
      </c>
      <c r="FR89" s="125" t="str">
        <f t="shared" si="280"/>
        <v/>
      </c>
      <c r="FS89" s="125" t="str">
        <f t="shared" si="280"/>
        <v/>
      </c>
      <c r="FT89" s="125" t="str">
        <f t="shared" si="256"/>
        <v/>
      </c>
      <c r="FU89" s="125" t="str">
        <f t="shared" si="257"/>
        <v/>
      </c>
      <c r="FV89" s="125" t="str">
        <f t="shared" si="258"/>
        <v/>
      </c>
      <c r="FW89" s="125" t="str">
        <f t="shared" si="259"/>
        <v/>
      </c>
      <c r="FX89" s="125" t="str">
        <f t="shared" si="260"/>
        <v/>
      </c>
      <c r="FY89" s="125" t="str">
        <f t="shared" si="261"/>
        <v/>
      </c>
      <c r="FZ89" s="125" t="str">
        <f t="shared" si="262"/>
        <v/>
      </c>
      <c r="GA89" s="125" t="str">
        <f t="shared" si="263"/>
        <v/>
      </c>
      <c r="GB89" s="129" t="str">
        <f t="shared" si="264"/>
        <v/>
      </c>
      <c r="GC89" s="10"/>
      <c r="GD89" s="173" t="str">
        <f t="shared" si="265"/>
        <v/>
      </c>
      <c r="GE89" s="173" t="str">
        <f t="shared" si="266"/>
        <v/>
      </c>
      <c r="GF89" s="173" t="str">
        <f t="shared" si="277"/>
        <v/>
      </c>
      <c r="GG89" s="173" t="str">
        <f t="shared" si="267"/>
        <v/>
      </c>
      <c r="GH89" s="183" t="str">
        <f t="shared" si="268"/>
        <v/>
      </c>
      <c r="GI89" s="182" t="str">
        <f t="shared" si="269"/>
        <v/>
      </c>
      <c r="GJ89" s="173" t="str">
        <f t="shared" si="270"/>
        <v/>
      </c>
      <c r="GK89" s="173" t="str">
        <f t="shared" si="271"/>
        <v/>
      </c>
      <c r="GL89" s="173" t="str">
        <f t="shared" si="278"/>
        <v/>
      </c>
      <c r="GM89" s="10"/>
      <c r="GN89" s="10"/>
      <c r="GO89" s="10"/>
      <c r="GP89" s="10"/>
      <c r="GT89" s="12"/>
      <c r="GU89" s="12">
        <f t="shared" si="272"/>
        <v>0</v>
      </c>
      <c r="GV89" s="30" t="str">
        <f>IF(EJ89="ok",CHOOSE(AQ89,'Product Group Codes'!$B$4,'Product Group Codes'!$B$14,'Product Group Codes'!$B$24,'Product Group Codes'!$B$34,'Product Group Codes'!$B$39,'Product Group Codes'!$B$44,'Product Group Codes'!$B$47),"")</f>
        <v/>
      </c>
      <c r="GX89" s="156" t="b">
        <f t="shared" si="273"/>
        <v>1</v>
      </c>
      <c r="GY89" s="156" t="b">
        <f t="shared" si="274"/>
        <v>0</v>
      </c>
      <c r="GZ89" s="156" t="b">
        <f t="shared" si="275"/>
        <v>0</v>
      </c>
      <c r="HB89" s="156" t="b">
        <f t="shared" si="276"/>
        <v>0</v>
      </c>
      <c r="HD89" s="13" t="s">
        <v>3</v>
      </c>
    </row>
    <row r="90" spans="1:212" s="11" customFormat="1" ht="25.5">
      <c r="A90" s="28">
        <v>80</v>
      </c>
      <c r="B90" s="29" t="str">
        <f t="shared" si="195"/>
        <v/>
      </c>
      <c r="C90" s="143"/>
      <c r="D90" s="42"/>
      <c r="E90" s="42"/>
      <c r="F90" s="42"/>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26"/>
      <c r="AT90" s="17"/>
      <c r="AU90" s="26"/>
      <c r="AV90" s="121"/>
      <c r="AW90" s="17"/>
      <c r="AX90" s="26"/>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27"/>
      <c r="CJ90" s="164"/>
      <c r="CK90" s="172" t="str">
        <f t="shared" si="196"/>
        <v/>
      </c>
      <c r="CL90" s="168"/>
      <c r="CM90" s="169"/>
      <c r="CN90" s="169"/>
      <c r="CO90" s="169"/>
      <c r="CP90" s="188"/>
      <c r="CQ90" s="168"/>
      <c r="CR90" s="169"/>
      <c r="CS90" s="169"/>
      <c r="CT90" s="185"/>
      <c r="CU90" s="119"/>
      <c r="CV90" s="125" t="str">
        <f t="shared" si="197"/>
        <v/>
      </c>
      <c r="CW90" s="125" t="str">
        <f t="shared" si="198"/>
        <v/>
      </c>
      <c r="CX90" s="125" t="str">
        <f t="shared" si="199"/>
        <v/>
      </c>
      <c r="CY90" s="125" t="str">
        <f t="shared" si="200"/>
        <v/>
      </c>
      <c r="CZ90" s="125" t="str">
        <f t="shared" si="201"/>
        <v/>
      </c>
      <c r="DA90" s="125" t="str">
        <f t="shared" si="202"/>
        <v/>
      </c>
      <c r="DB90" s="125" t="str">
        <f t="shared" si="203"/>
        <v/>
      </c>
      <c r="DC90" s="125" t="str">
        <f t="shared" si="204"/>
        <v/>
      </c>
      <c r="DD90" s="125" t="str">
        <f t="shared" si="205"/>
        <v/>
      </c>
      <c r="DE90" s="125" t="str">
        <f t="shared" si="206"/>
        <v/>
      </c>
      <c r="DF90" s="125" t="str">
        <f t="shared" si="207"/>
        <v/>
      </c>
      <c r="DG90" s="125" t="str">
        <f t="shared" si="208"/>
        <v/>
      </c>
      <c r="DH90" s="125" t="str">
        <f t="shared" si="209"/>
        <v/>
      </c>
      <c r="DI90" s="125" t="str">
        <f t="shared" si="210"/>
        <v/>
      </c>
      <c r="DJ90" s="125" t="str">
        <f t="shared" si="211"/>
        <v/>
      </c>
      <c r="DK90" s="125" t="str">
        <f t="shared" si="212"/>
        <v/>
      </c>
      <c r="DL90" s="125" t="str">
        <f t="shared" si="213"/>
        <v/>
      </c>
      <c r="DM90" s="125" t="str">
        <f t="shared" si="214"/>
        <v/>
      </c>
      <c r="DN90" s="125" t="str">
        <f t="shared" si="215"/>
        <v/>
      </c>
      <c r="DO90" s="125" t="str">
        <f t="shared" si="216"/>
        <v/>
      </c>
      <c r="DP90" s="125" t="str">
        <f t="shared" si="217"/>
        <v/>
      </c>
      <c r="DQ90" s="125" t="str">
        <f t="shared" si="218"/>
        <v/>
      </c>
      <c r="DR90" s="125" t="str">
        <f t="shared" si="219"/>
        <v/>
      </c>
      <c r="DS90" s="125" t="str">
        <f t="shared" si="220"/>
        <v/>
      </c>
      <c r="DT90" s="125" t="str">
        <f t="shared" si="221"/>
        <v/>
      </c>
      <c r="DU90" s="125" t="str">
        <f t="shared" si="222"/>
        <v/>
      </c>
      <c r="DV90" s="125" t="str">
        <f t="shared" si="223"/>
        <v/>
      </c>
      <c r="DW90" s="125" t="str">
        <f t="shared" si="224"/>
        <v/>
      </c>
      <c r="DX90" s="125" t="str">
        <f t="shared" si="225"/>
        <v/>
      </c>
      <c r="DY90" s="125" t="str">
        <f t="shared" si="226"/>
        <v/>
      </c>
      <c r="DZ90" s="125" t="str">
        <f t="shared" si="227"/>
        <v/>
      </c>
      <c r="EA90" s="125" t="str">
        <f t="shared" si="228"/>
        <v/>
      </c>
      <c r="EB90" s="125" t="str">
        <f t="shared" si="229"/>
        <v/>
      </c>
      <c r="EC90" s="125" t="str">
        <f t="shared" si="230"/>
        <v/>
      </c>
      <c r="ED90" s="125" t="str">
        <f t="shared" si="231"/>
        <v/>
      </c>
      <c r="EE90" s="125" t="str">
        <f t="shared" si="232"/>
        <v/>
      </c>
      <c r="EF90" s="125" t="str">
        <f t="shared" si="233"/>
        <v/>
      </c>
      <c r="EG90" s="125" t="str">
        <f t="shared" si="234"/>
        <v/>
      </c>
      <c r="EH90" s="125" t="str">
        <f t="shared" si="235"/>
        <v/>
      </c>
      <c r="EI90" s="125" t="str">
        <f t="shared" si="236"/>
        <v/>
      </c>
      <c r="EJ90" s="125" t="str">
        <f t="shared" si="237"/>
        <v/>
      </c>
      <c r="EK90" s="125" t="str">
        <f t="shared" si="238"/>
        <v/>
      </c>
      <c r="EL90" s="125" t="str">
        <f t="shared" si="239"/>
        <v/>
      </c>
      <c r="EM90" s="125" t="str">
        <f t="shared" si="240"/>
        <v/>
      </c>
      <c r="EN90" s="125" t="str">
        <f t="shared" si="241"/>
        <v/>
      </c>
      <c r="EO90" s="125" t="str">
        <f t="shared" si="191"/>
        <v/>
      </c>
      <c r="EP90" s="125" t="str">
        <f t="shared" si="191"/>
        <v/>
      </c>
      <c r="EQ90" s="125" t="str">
        <f t="shared" si="191"/>
        <v/>
      </c>
      <c r="ER90" s="125" t="str">
        <f t="shared" si="242"/>
        <v/>
      </c>
      <c r="ES90" s="125" t="str">
        <f t="shared" si="243"/>
        <v/>
      </c>
      <c r="ET90" s="125" t="str">
        <f t="shared" si="244"/>
        <v/>
      </c>
      <c r="EU90" s="125" t="str">
        <f t="shared" si="245"/>
        <v/>
      </c>
      <c r="EV90" s="125" t="str">
        <f t="shared" si="246"/>
        <v/>
      </c>
      <c r="EW90" s="125" t="str">
        <f t="shared" si="247"/>
        <v/>
      </c>
      <c r="EX90" s="125" t="str">
        <f t="shared" si="192"/>
        <v/>
      </c>
      <c r="EY90" s="125" t="str">
        <f t="shared" si="192"/>
        <v/>
      </c>
      <c r="EZ90" s="125" t="str">
        <f t="shared" si="192"/>
        <v/>
      </c>
      <c r="FA90" s="125" t="str">
        <f t="shared" si="192"/>
        <v/>
      </c>
      <c r="FB90" s="125" t="str">
        <f t="shared" si="248"/>
        <v/>
      </c>
      <c r="FC90" s="125" t="str">
        <f t="shared" si="249"/>
        <v/>
      </c>
      <c r="FD90" s="125" t="str">
        <f t="shared" si="279"/>
        <v/>
      </c>
      <c r="FE90" s="125" t="str">
        <f t="shared" si="279"/>
        <v/>
      </c>
      <c r="FF90" s="125" t="str">
        <f t="shared" si="279"/>
        <v/>
      </c>
      <c r="FG90" s="125" t="str">
        <f t="shared" si="279"/>
        <v/>
      </c>
      <c r="FH90" s="125" t="str">
        <f t="shared" si="279"/>
        <v/>
      </c>
      <c r="FI90" s="125" t="str">
        <f t="shared" si="250"/>
        <v/>
      </c>
      <c r="FJ90" s="125" t="str">
        <f t="shared" si="251"/>
        <v/>
      </c>
      <c r="FK90" s="125" t="str">
        <f t="shared" si="252"/>
        <v/>
      </c>
      <c r="FL90" s="125" t="str">
        <f t="shared" si="253"/>
        <v/>
      </c>
      <c r="FM90" s="125" t="str">
        <f t="shared" si="254"/>
        <v/>
      </c>
      <c r="FN90" s="125" t="str">
        <f t="shared" si="255"/>
        <v/>
      </c>
      <c r="FO90" s="125" t="str">
        <f t="shared" si="280"/>
        <v/>
      </c>
      <c r="FP90" s="125" t="str">
        <f t="shared" si="280"/>
        <v/>
      </c>
      <c r="FQ90" s="125" t="str">
        <f t="shared" si="280"/>
        <v/>
      </c>
      <c r="FR90" s="125" t="str">
        <f t="shared" si="280"/>
        <v/>
      </c>
      <c r="FS90" s="125" t="str">
        <f t="shared" si="280"/>
        <v/>
      </c>
      <c r="FT90" s="125" t="str">
        <f t="shared" si="256"/>
        <v/>
      </c>
      <c r="FU90" s="125" t="str">
        <f t="shared" si="257"/>
        <v/>
      </c>
      <c r="FV90" s="125" t="str">
        <f t="shared" si="258"/>
        <v/>
      </c>
      <c r="FW90" s="125" t="str">
        <f t="shared" si="259"/>
        <v/>
      </c>
      <c r="FX90" s="125" t="str">
        <f t="shared" si="260"/>
        <v/>
      </c>
      <c r="FY90" s="125" t="str">
        <f t="shared" si="261"/>
        <v/>
      </c>
      <c r="FZ90" s="125" t="str">
        <f t="shared" si="262"/>
        <v/>
      </c>
      <c r="GA90" s="125" t="str">
        <f t="shared" si="263"/>
        <v/>
      </c>
      <c r="GB90" s="129" t="str">
        <f t="shared" si="264"/>
        <v/>
      </c>
      <c r="GC90" s="10"/>
      <c r="GD90" s="173" t="str">
        <f t="shared" si="265"/>
        <v/>
      </c>
      <c r="GE90" s="173" t="str">
        <f t="shared" si="266"/>
        <v/>
      </c>
      <c r="GF90" s="173" t="str">
        <f t="shared" si="277"/>
        <v/>
      </c>
      <c r="GG90" s="173" t="str">
        <f t="shared" si="267"/>
        <v/>
      </c>
      <c r="GH90" s="183" t="str">
        <f t="shared" si="268"/>
        <v/>
      </c>
      <c r="GI90" s="182" t="str">
        <f t="shared" si="269"/>
        <v/>
      </c>
      <c r="GJ90" s="173" t="str">
        <f t="shared" si="270"/>
        <v/>
      </c>
      <c r="GK90" s="173" t="str">
        <f t="shared" si="271"/>
        <v/>
      </c>
      <c r="GL90" s="173" t="str">
        <f t="shared" si="278"/>
        <v/>
      </c>
      <c r="GM90" s="10"/>
      <c r="GN90" s="10"/>
      <c r="GO90" s="10"/>
      <c r="GP90" s="10"/>
      <c r="GT90" s="12"/>
      <c r="GU90" s="12">
        <f t="shared" si="272"/>
        <v>0</v>
      </c>
      <c r="GV90" s="30" t="str">
        <f>IF(EJ90="ok",CHOOSE(AQ90,'Product Group Codes'!$B$4,'Product Group Codes'!$B$14,'Product Group Codes'!$B$24,'Product Group Codes'!$B$34,'Product Group Codes'!$B$39,'Product Group Codes'!$B$44,'Product Group Codes'!$B$47),"")</f>
        <v/>
      </c>
      <c r="GX90" s="156" t="b">
        <f t="shared" si="273"/>
        <v>1</v>
      </c>
      <c r="GY90" s="156" t="b">
        <f t="shared" si="274"/>
        <v>0</v>
      </c>
      <c r="GZ90" s="156" t="b">
        <f t="shared" si="275"/>
        <v>0</v>
      </c>
      <c r="HB90" s="156" t="b">
        <f t="shared" si="276"/>
        <v>0</v>
      </c>
      <c r="HD90" s="13" t="s">
        <v>3</v>
      </c>
    </row>
    <row r="91" spans="1:212" s="11" customFormat="1" ht="25.5">
      <c r="A91" s="28">
        <v>81</v>
      </c>
      <c r="B91" s="29" t="str">
        <f t="shared" si="195"/>
        <v/>
      </c>
      <c r="C91" s="143"/>
      <c r="D91" s="42"/>
      <c r="E91" s="42"/>
      <c r="F91" s="42"/>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26"/>
      <c r="AT91" s="17"/>
      <c r="AU91" s="26"/>
      <c r="AV91" s="121"/>
      <c r="AW91" s="17"/>
      <c r="AX91" s="26"/>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27"/>
      <c r="CJ91" s="164"/>
      <c r="CK91" s="172" t="str">
        <f t="shared" si="196"/>
        <v/>
      </c>
      <c r="CL91" s="168"/>
      <c r="CM91" s="169"/>
      <c r="CN91" s="169"/>
      <c r="CO91" s="169"/>
      <c r="CP91" s="188"/>
      <c r="CQ91" s="168"/>
      <c r="CR91" s="169"/>
      <c r="CS91" s="169"/>
      <c r="CT91" s="185"/>
      <c r="CU91" s="119"/>
      <c r="CV91" s="125" t="str">
        <f t="shared" si="197"/>
        <v/>
      </c>
      <c r="CW91" s="125" t="str">
        <f t="shared" si="198"/>
        <v/>
      </c>
      <c r="CX91" s="125" t="str">
        <f t="shared" si="199"/>
        <v/>
      </c>
      <c r="CY91" s="125" t="str">
        <f t="shared" si="200"/>
        <v/>
      </c>
      <c r="CZ91" s="125" t="str">
        <f t="shared" si="201"/>
        <v/>
      </c>
      <c r="DA91" s="125" t="str">
        <f t="shared" si="202"/>
        <v/>
      </c>
      <c r="DB91" s="125" t="str">
        <f t="shared" si="203"/>
        <v/>
      </c>
      <c r="DC91" s="125" t="str">
        <f t="shared" si="204"/>
        <v/>
      </c>
      <c r="DD91" s="125" t="str">
        <f t="shared" si="205"/>
        <v/>
      </c>
      <c r="DE91" s="125" t="str">
        <f t="shared" si="206"/>
        <v/>
      </c>
      <c r="DF91" s="125" t="str">
        <f t="shared" si="207"/>
        <v/>
      </c>
      <c r="DG91" s="125" t="str">
        <f t="shared" si="208"/>
        <v/>
      </c>
      <c r="DH91" s="125" t="str">
        <f t="shared" si="209"/>
        <v/>
      </c>
      <c r="DI91" s="125" t="str">
        <f t="shared" si="210"/>
        <v/>
      </c>
      <c r="DJ91" s="125" t="str">
        <f t="shared" si="211"/>
        <v/>
      </c>
      <c r="DK91" s="125" t="str">
        <f t="shared" si="212"/>
        <v/>
      </c>
      <c r="DL91" s="125" t="str">
        <f t="shared" si="213"/>
        <v/>
      </c>
      <c r="DM91" s="125" t="str">
        <f t="shared" si="214"/>
        <v/>
      </c>
      <c r="DN91" s="125" t="str">
        <f t="shared" si="215"/>
        <v/>
      </c>
      <c r="DO91" s="125" t="str">
        <f t="shared" si="216"/>
        <v/>
      </c>
      <c r="DP91" s="125" t="str">
        <f t="shared" si="217"/>
        <v/>
      </c>
      <c r="DQ91" s="125" t="str">
        <f t="shared" si="218"/>
        <v/>
      </c>
      <c r="DR91" s="125" t="str">
        <f t="shared" si="219"/>
        <v/>
      </c>
      <c r="DS91" s="125" t="str">
        <f t="shared" si="220"/>
        <v/>
      </c>
      <c r="DT91" s="125" t="str">
        <f t="shared" si="221"/>
        <v/>
      </c>
      <c r="DU91" s="125" t="str">
        <f t="shared" si="222"/>
        <v/>
      </c>
      <c r="DV91" s="125" t="str">
        <f t="shared" si="223"/>
        <v/>
      </c>
      <c r="DW91" s="125" t="str">
        <f t="shared" si="224"/>
        <v/>
      </c>
      <c r="DX91" s="125" t="str">
        <f t="shared" si="225"/>
        <v/>
      </c>
      <c r="DY91" s="125" t="str">
        <f t="shared" si="226"/>
        <v/>
      </c>
      <c r="DZ91" s="125" t="str">
        <f t="shared" si="227"/>
        <v/>
      </c>
      <c r="EA91" s="125" t="str">
        <f t="shared" si="228"/>
        <v/>
      </c>
      <c r="EB91" s="125" t="str">
        <f t="shared" si="229"/>
        <v/>
      </c>
      <c r="EC91" s="125" t="str">
        <f t="shared" si="230"/>
        <v/>
      </c>
      <c r="ED91" s="125" t="str">
        <f t="shared" si="231"/>
        <v/>
      </c>
      <c r="EE91" s="125" t="str">
        <f t="shared" si="232"/>
        <v/>
      </c>
      <c r="EF91" s="125" t="str">
        <f t="shared" si="233"/>
        <v/>
      </c>
      <c r="EG91" s="125" t="str">
        <f t="shared" si="234"/>
        <v/>
      </c>
      <c r="EH91" s="125" t="str">
        <f t="shared" si="235"/>
        <v/>
      </c>
      <c r="EI91" s="125" t="str">
        <f t="shared" si="236"/>
        <v/>
      </c>
      <c r="EJ91" s="125" t="str">
        <f t="shared" si="237"/>
        <v/>
      </c>
      <c r="EK91" s="125" t="str">
        <f t="shared" si="238"/>
        <v/>
      </c>
      <c r="EL91" s="125" t="str">
        <f t="shared" si="239"/>
        <v/>
      </c>
      <c r="EM91" s="125" t="str">
        <f t="shared" si="240"/>
        <v/>
      </c>
      <c r="EN91" s="125" t="str">
        <f t="shared" si="241"/>
        <v/>
      </c>
      <c r="EO91" s="125" t="str">
        <f t="shared" ref="EO91:EQ110" si="281">IF(COUNTA($C91:$CI91)=0,"","ok")</f>
        <v/>
      </c>
      <c r="EP91" s="125" t="str">
        <f t="shared" si="281"/>
        <v/>
      </c>
      <c r="EQ91" s="125" t="str">
        <f t="shared" si="281"/>
        <v/>
      </c>
      <c r="ER91" s="125" t="str">
        <f t="shared" si="242"/>
        <v/>
      </c>
      <c r="ES91" s="125" t="str">
        <f t="shared" si="243"/>
        <v/>
      </c>
      <c r="ET91" s="125" t="str">
        <f t="shared" si="244"/>
        <v/>
      </c>
      <c r="EU91" s="125" t="str">
        <f t="shared" si="245"/>
        <v/>
      </c>
      <c r="EV91" s="125" t="str">
        <f t="shared" si="246"/>
        <v/>
      </c>
      <c r="EW91" s="125" t="str">
        <f t="shared" si="247"/>
        <v/>
      </c>
      <c r="EX91" s="125" t="str">
        <f t="shared" ref="EX91:FA110" si="282">IF(COUNTA($C91:$CI91)=0,"","ok")</f>
        <v/>
      </c>
      <c r="EY91" s="125" t="str">
        <f t="shared" si="282"/>
        <v/>
      </c>
      <c r="EZ91" s="125" t="str">
        <f t="shared" si="282"/>
        <v/>
      </c>
      <c r="FA91" s="125" t="str">
        <f t="shared" si="282"/>
        <v/>
      </c>
      <c r="FB91" s="125" t="str">
        <f t="shared" si="248"/>
        <v/>
      </c>
      <c r="FC91" s="125" t="str">
        <f t="shared" si="249"/>
        <v/>
      </c>
      <c r="FD91" s="125" t="str">
        <f t="shared" ref="FD91:FH100" si="283">IF(COUNTA($C91:$CI91)=0,"","ok")</f>
        <v/>
      </c>
      <c r="FE91" s="125" t="str">
        <f t="shared" si="283"/>
        <v/>
      </c>
      <c r="FF91" s="125" t="str">
        <f t="shared" si="283"/>
        <v/>
      </c>
      <c r="FG91" s="125" t="str">
        <f t="shared" si="283"/>
        <v/>
      </c>
      <c r="FH91" s="125" t="str">
        <f t="shared" si="283"/>
        <v/>
      </c>
      <c r="FI91" s="125" t="str">
        <f t="shared" si="250"/>
        <v/>
      </c>
      <c r="FJ91" s="125" t="str">
        <f t="shared" si="251"/>
        <v/>
      </c>
      <c r="FK91" s="125" t="str">
        <f t="shared" si="252"/>
        <v/>
      </c>
      <c r="FL91" s="125" t="str">
        <f t="shared" si="253"/>
        <v/>
      </c>
      <c r="FM91" s="125" t="str">
        <f t="shared" si="254"/>
        <v/>
      </c>
      <c r="FN91" s="125" t="str">
        <f t="shared" si="255"/>
        <v/>
      </c>
      <c r="FO91" s="125" t="str">
        <f t="shared" ref="FO91:FS100" si="284">IF(COUNTA($C91:$CI91)=0,"","ok")</f>
        <v/>
      </c>
      <c r="FP91" s="125" t="str">
        <f t="shared" si="284"/>
        <v/>
      </c>
      <c r="FQ91" s="125" t="str">
        <f t="shared" si="284"/>
        <v/>
      </c>
      <c r="FR91" s="125" t="str">
        <f t="shared" si="284"/>
        <v/>
      </c>
      <c r="FS91" s="125" t="str">
        <f t="shared" si="284"/>
        <v/>
      </c>
      <c r="FT91" s="125" t="str">
        <f t="shared" si="256"/>
        <v/>
      </c>
      <c r="FU91" s="125" t="str">
        <f t="shared" si="257"/>
        <v/>
      </c>
      <c r="FV91" s="125" t="str">
        <f t="shared" si="258"/>
        <v/>
      </c>
      <c r="FW91" s="125" t="str">
        <f t="shared" si="259"/>
        <v/>
      </c>
      <c r="FX91" s="125" t="str">
        <f t="shared" si="260"/>
        <v/>
      </c>
      <c r="FY91" s="125" t="str">
        <f t="shared" si="261"/>
        <v/>
      </c>
      <c r="FZ91" s="125" t="str">
        <f t="shared" si="262"/>
        <v/>
      </c>
      <c r="GA91" s="125" t="str">
        <f t="shared" si="263"/>
        <v/>
      </c>
      <c r="GB91" s="129" t="str">
        <f t="shared" si="264"/>
        <v/>
      </c>
      <c r="GC91" s="10"/>
      <c r="GD91" s="173" t="str">
        <f t="shared" si="265"/>
        <v/>
      </c>
      <c r="GE91" s="173" t="str">
        <f t="shared" si="266"/>
        <v/>
      </c>
      <c r="GF91" s="173" t="str">
        <f t="shared" si="277"/>
        <v/>
      </c>
      <c r="GG91" s="173" t="str">
        <f t="shared" si="267"/>
        <v/>
      </c>
      <c r="GH91" s="183" t="str">
        <f t="shared" si="268"/>
        <v/>
      </c>
      <c r="GI91" s="182" t="str">
        <f t="shared" si="269"/>
        <v/>
      </c>
      <c r="GJ91" s="173" t="str">
        <f t="shared" si="270"/>
        <v/>
      </c>
      <c r="GK91" s="173" t="str">
        <f t="shared" si="271"/>
        <v/>
      </c>
      <c r="GL91" s="173" t="str">
        <f t="shared" si="278"/>
        <v/>
      </c>
      <c r="GM91" s="10"/>
      <c r="GN91" s="10"/>
      <c r="GO91" s="10"/>
      <c r="GP91" s="10"/>
      <c r="GT91" s="12"/>
      <c r="GU91" s="12">
        <f t="shared" si="272"/>
        <v>0</v>
      </c>
      <c r="GV91" s="30" t="str">
        <f>IF(EJ91="ok",CHOOSE(AQ91,'Product Group Codes'!$B$4,'Product Group Codes'!$B$14,'Product Group Codes'!$B$24,'Product Group Codes'!$B$34,'Product Group Codes'!$B$39,'Product Group Codes'!$B$44,'Product Group Codes'!$B$47),"")</f>
        <v/>
      </c>
      <c r="GX91" s="156" t="b">
        <f t="shared" si="273"/>
        <v>1</v>
      </c>
      <c r="GY91" s="156" t="b">
        <f t="shared" si="274"/>
        <v>0</v>
      </c>
      <c r="GZ91" s="156" t="b">
        <f t="shared" si="275"/>
        <v>0</v>
      </c>
      <c r="HB91" s="156" t="b">
        <f t="shared" si="276"/>
        <v>0</v>
      </c>
      <c r="HD91" s="13" t="s">
        <v>3</v>
      </c>
    </row>
    <row r="92" spans="1:212" s="11" customFormat="1" ht="25.5">
      <c r="A92" s="28">
        <v>82</v>
      </c>
      <c r="B92" s="29" t="str">
        <f t="shared" si="195"/>
        <v/>
      </c>
      <c r="C92" s="143"/>
      <c r="D92" s="42"/>
      <c r="E92" s="42"/>
      <c r="F92" s="42"/>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26"/>
      <c r="AT92" s="17"/>
      <c r="AU92" s="26"/>
      <c r="AV92" s="121"/>
      <c r="AW92" s="17"/>
      <c r="AX92" s="26"/>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27"/>
      <c r="CJ92" s="164"/>
      <c r="CK92" s="172" t="str">
        <f t="shared" si="196"/>
        <v/>
      </c>
      <c r="CL92" s="168"/>
      <c r="CM92" s="169"/>
      <c r="CN92" s="169"/>
      <c r="CO92" s="169"/>
      <c r="CP92" s="188"/>
      <c r="CQ92" s="168"/>
      <c r="CR92" s="169"/>
      <c r="CS92" s="169"/>
      <c r="CT92" s="185"/>
      <c r="CU92" s="119"/>
      <c r="CV92" s="125" t="str">
        <f t="shared" si="197"/>
        <v/>
      </c>
      <c r="CW92" s="125" t="str">
        <f t="shared" si="198"/>
        <v/>
      </c>
      <c r="CX92" s="125" t="str">
        <f t="shared" si="199"/>
        <v/>
      </c>
      <c r="CY92" s="125" t="str">
        <f t="shared" si="200"/>
        <v/>
      </c>
      <c r="CZ92" s="125" t="str">
        <f t="shared" si="201"/>
        <v/>
      </c>
      <c r="DA92" s="125" t="str">
        <f t="shared" si="202"/>
        <v/>
      </c>
      <c r="DB92" s="125" t="str">
        <f t="shared" si="203"/>
        <v/>
      </c>
      <c r="DC92" s="125" t="str">
        <f t="shared" si="204"/>
        <v/>
      </c>
      <c r="DD92" s="125" t="str">
        <f t="shared" si="205"/>
        <v/>
      </c>
      <c r="DE92" s="125" t="str">
        <f t="shared" si="206"/>
        <v/>
      </c>
      <c r="DF92" s="125" t="str">
        <f t="shared" si="207"/>
        <v/>
      </c>
      <c r="DG92" s="125" t="str">
        <f t="shared" si="208"/>
        <v/>
      </c>
      <c r="DH92" s="125" t="str">
        <f t="shared" si="209"/>
        <v/>
      </c>
      <c r="DI92" s="125" t="str">
        <f t="shared" si="210"/>
        <v/>
      </c>
      <c r="DJ92" s="125" t="str">
        <f t="shared" si="211"/>
        <v/>
      </c>
      <c r="DK92" s="125" t="str">
        <f t="shared" si="212"/>
        <v/>
      </c>
      <c r="DL92" s="125" t="str">
        <f t="shared" si="213"/>
        <v/>
      </c>
      <c r="DM92" s="125" t="str">
        <f t="shared" si="214"/>
        <v/>
      </c>
      <c r="DN92" s="125" t="str">
        <f t="shared" si="215"/>
        <v/>
      </c>
      <c r="DO92" s="125" t="str">
        <f t="shared" si="216"/>
        <v/>
      </c>
      <c r="DP92" s="125" t="str">
        <f t="shared" si="217"/>
        <v/>
      </c>
      <c r="DQ92" s="125" t="str">
        <f t="shared" si="218"/>
        <v/>
      </c>
      <c r="DR92" s="125" t="str">
        <f t="shared" si="219"/>
        <v/>
      </c>
      <c r="DS92" s="125" t="str">
        <f t="shared" si="220"/>
        <v/>
      </c>
      <c r="DT92" s="125" t="str">
        <f t="shared" si="221"/>
        <v/>
      </c>
      <c r="DU92" s="125" t="str">
        <f t="shared" si="222"/>
        <v/>
      </c>
      <c r="DV92" s="125" t="str">
        <f t="shared" si="223"/>
        <v/>
      </c>
      <c r="DW92" s="125" t="str">
        <f t="shared" si="224"/>
        <v/>
      </c>
      <c r="DX92" s="125" t="str">
        <f t="shared" si="225"/>
        <v/>
      </c>
      <c r="DY92" s="125" t="str">
        <f t="shared" si="226"/>
        <v/>
      </c>
      <c r="DZ92" s="125" t="str">
        <f t="shared" si="227"/>
        <v/>
      </c>
      <c r="EA92" s="125" t="str">
        <f t="shared" si="228"/>
        <v/>
      </c>
      <c r="EB92" s="125" t="str">
        <f t="shared" si="229"/>
        <v/>
      </c>
      <c r="EC92" s="125" t="str">
        <f t="shared" si="230"/>
        <v/>
      </c>
      <c r="ED92" s="125" t="str">
        <f t="shared" si="231"/>
        <v/>
      </c>
      <c r="EE92" s="125" t="str">
        <f t="shared" si="232"/>
        <v/>
      </c>
      <c r="EF92" s="125" t="str">
        <f t="shared" si="233"/>
        <v/>
      </c>
      <c r="EG92" s="125" t="str">
        <f t="shared" si="234"/>
        <v/>
      </c>
      <c r="EH92" s="125" t="str">
        <f t="shared" si="235"/>
        <v/>
      </c>
      <c r="EI92" s="125" t="str">
        <f t="shared" si="236"/>
        <v/>
      </c>
      <c r="EJ92" s="125" t="str">
        <f t="shared" si="237"/>
        <v/>
      </c>
      <c r="EK92" s="125" t="str">
        <f t="shared" si="238"/>
        <v/>
      </c>
      <c r="EL92" s="125" t="str">
        <f t="shared" si="239"/>
        <v/>
      </c>
      <c r="EM92" s="125" t="str">
        <f t="shared" si="240"/>
        <v/>
      </c>
      <c r="EN92" s="125" t="str">
        <f t="shared" si="241"/>
        <v/>
      </c>
      <c r="EO92" s="125" t="str">
        <f t="shared" si="281"/>
        <v/>
      </c>
      <c r="EP92" s="125" t="str">
        <f t="shared" si="281"/>
        <v/>
      </c>
      <c r="EQ92" s="125" t="str">
        <f t="shared" si="281"/>
        <v/>
      </c>
      <c r="ER92" s="125" t="str">
        <f t="shared" si="242"/>
        <v/>
      </c>
      <c r="ES92" s="125" t="str">
        <f t="shared" si="243"/>
        <v/>
      </c>
      <c r="ET92" s="125" t="str">
        <f t="shared" si="244"/>
        <v/>
      </c>
      <c r="EU92" s="125" t="str">
        <f t="shared" si="245"/>
        <v/>
      </c>
      <c r="EV92" s="125" t="str">
        <f t="shared" si="246"/>
        <v/>
      </c>
      <c r="EW92" s="125" t="str">
        <f t="shared" si="247"/>
        <v/>
      </c>
      <c r="EX92" s="125" t="str">
        <f t="shared" si="282"/>
        <v/>
      </c>
      <c r="EY92" s="125" t="str">
        <f t="shared" si="282"/>
        <v/>
      </c>
      <c r="EZ92" s="125" t="str">
        <f t="shared" si="282"/>
        <v/>
      </c>
      <c r="FA92" s="125" t="str">
        <f t="shared" si="282"/>
        <v/>
      </c>
      <c r="FB92" s="125" t="str">
        <f t="shared" si="248"/>
        <v/>
      </c>
      <c r="FC92" s="125" t="str">
        <f t="shared" si="249"/>
        <v/>
      </c>
      <c r="FD92" s="125" t="str">
        <f t="shared" si="283"/>
        <v/>
      </c>
      <c r="FE92" s="125" t="str">
        <f t="shared" si="283"/>
        <v/>
      </c>
      <c r="FF92" s="125" t="str">
        <f t="shared" si="283"/>
        <v/>
      </c>
      <c r="FG92" s="125" t="str">
        <f t="shared" si="283"/>
        <v/>
      </c>
      <c r="FH92" s="125" t="str">
        <f t="shared" si="283"/>
        <v/>
      </c>
      <c r="FI92" s="125" t="str">
        <f t="shared" si="250"/>
        <v/>
      </c>
      <c r="FJ92" s="125" t="str">
        <f t="shared" si="251"/>
        <v/>
      </c>
      <c r="FK92" s="125" t="str">
        <f t="shared" si="252"/>
        <v/>
      </c>
      <c r="FL92" s="125" t="str">
        <f t="shared" si="253"/>
        <v/>
      </c>
      <c r="FM92" s="125" t="str">
        <f t="shared" si="254"/>
        <v/>
      </c>
      <c r="FN92" s="125" t="str">
        <f t="shared" si="255"/>
        <v/>
      </c>
      <c r="FO92" s="125" t="str">
        <f t="shared" si="284"/>
        <v/>
      </c>
      <c r="FP92" s="125" t="str">
        <f t="shared" si="284"/>
        <v/>
      </c>
      <c r="FQ92" s="125" t="str">
        <f t="shared" si="284"/>
        <v/>
      </c>
      <c r="FR92" s="125" t="str">
        <f t="shared" si="284"/>
        <v/>
      </c>
      <c r="FS92" s="125" t="str">
        <f t="shared" si="284"/>
        <v/>
      </c>
      <c r="FT92" s="125" t="str">
        <f t="shared" si="256"/>
        <v/>
      </c>
      <c r="FU92" s="125" t="str">
        <f t="shared" si="257"/>
        <v/>
      </c>
      <c r="FV92" s="125" t="str">
        <f t="shared" si="258"/>
        <v/>
      </c>
      <c r="FW92" s="125" t="str">
        <f t="shared" si="259"/>
        <v/>
      </c>
      <c r="FX92" s="125" t="str">
        <f t="shared" si="260"/>
        <v/>
      </c>
      <c r="FY92" s="125" t="str">
        <f t="shared" si="261"/>
        <v/>
      </c>
      <c r="FZ92" s="125" t="str">
        <f t="shared" si="262"/>
        <v/>
      </c>
      <c r="GA92" s="125" t="str">
        <f t="shared" si="263"/>
        <v/>
      </c>
      <c r="GB92" s="129" t="str">
        <f t="shared" si="264"/>
        <v/>
      </c>
      <c r="GC92" s="10"/>
      <c r="GD92" s="173" t="str">
        <f t="shared" si="265"/>
        <v/>
      </c>
      <c r="GE92" s="173" t="str">
        <f t="shared" si="266"/>
        <v/>
      </c>
      <c r="GF92" s="173" t="str">
        <f t="shared" si="277"/>
        <v/>
      </c>
      <c r="GG92" s="173" t="str">
        <f t="shared" si="267"/>
        <v/>
      </c>
      <c r="GH92" s="183" t="str">
        <f t="shared" si="268"/>
        <v/>
      </c>
      <c r="GI92" s="182" t="str">
        <f t="shared" si="269"/>
        <v/>
      </c>
      <c r="GJ92" s="173" t="str">
        <f t="shared" si="270"/>
        <v/>
      </c>
      <c r="GK92" s="173" t="str">
        <f t="shared" si="271"/>
        <v/>
      </c>
      <c r="GL92" s="173" t="str">
        <f t="shared" si="278"/>
        <v/>
      </c>
      <c r="GM92" s="10"/>
      <c r="GN92" s="10"/>
      <c r="GO92" s="10"/>
      <c r="GP92" s="10"/>
      <c r="GT92" s="12"/>
      <c r="GU92" s="12">
        <f t="shared" si="272"/>
        <v>0</v>
      </c>
      <c r="GV92" s="30" t="str">
        <f>IF(EJ92="ok",CHOOSE(AQ92,'Product Group Codes'!$B$4,'Product Group Codes'!$B$14,'Product Group Codes'!$B$24,'Product Group Codes'!$B$34,'Product Group Codes'!$B$39,'Product Group Codes'!$B$44,'Product Group Codes'!$B$47),"")</f>
        <v/>
      </c>
      <c r="GX92" s="156" t="b">
        <f t="shared" si="273"/>
        <v>1</v>
      </c>
      <c r="GY92" s="156" t="b">
        <f t="shared" si="274"/>
        <v>0</v>
      </c>
      <c r="GZ92" s="156" t="b">
        <f t="shared" si="275"/>
        <v>0</v>
      </c>
      <c r="HB92" s="156" t="b">
        <f t="shared" si="276"/>
        <v>0</v>
      </c>
      <c r="HD92" s="13" t="s">
        <v>3</v>
      </c>
    </row>
    <row r="93" spans="1:212" s="11" customFormat="1" ht="25.5">
      <c r="A93" s="28">
        <v>83</v>
      </c>
      <c r="B93" s="29" t="str">
        <f t="shared" si="195"/>
        <v/>
      </c>
      <c r="C93" s="143"/>
      <c r="D93" s="42"/>
      <c r="E93" s="42"/>
      <c r="F93" s="42"/>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26"/>
      <c r="AT93" s="17"/>
      <c r="AU93" s="26"/>
      <c r="AV93" s="121"/>
      <c r="AW93" s="17"/>
      <c r="AX93" s="26"/>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27"/>
      <c r="CJ93" s="164"/>
      <c r="CK93" s="172" t="str">
        <f t="shared" si="196"/>
        <v/>
      </c>
      <c r="CL93" s="168"/>
      <c r="CM93" s="169"/>
      <c r="CN93" s="169"/>
      <c r="CO93" s="169"/>
      <c r="CP93" s="188"/>
      <c r="CQ93" s="168"/>
      <c r="CR93" s="169"/>
      <c r="CS93" s="169"/>
      <c r="CT93" s="185"/>
      <c r="CU93" s="119"/>
      <c r="CV93" s="125" t="str">
        <f t="shared" si="197"/>
        <v/>
      </c>
      <c r="CW93" s="125" t="str">
        <f t="shared" si="198"/>
        <v/>
      </c>
      <c r="CX93" s="125" t="str">
        <f t="shared" si="199"/>
        <v/>
      </c>
      <c r="CY93" s="125" t="str">
        <f t="shared" si="200"/>
        <v/>
      </c>
      <c r="CZ93" s="125" t="str">
        <f t="shared" si="201"/>
        <v/>
      </c>
      <c r="DA93" s="125" t="str">
        <f t="shared" si="202"/>
        <v/>
      </c>
      <c r="DB93" s="125" t="str">
        <f t="shared" si="203"/>
        <v/>
      </c>
      <c r="DC93" s="125" t="str">
        <f t="shared" si="204"/>
        <v/>
      </c>
      <c r="DD93" s="125" t="str">
        <f t="shared" si="205"/>
        <v/>
      </c>
      <c r="DE93" s="125" t="str">
        <f t="shared" si="206"/>
        <v/>
      </c>
      <c r="DF93" s="125" t="str">
        <f t="shared" si="207"/>
        <v/>
      </c>
      <c r="DG93" s="125" t="str">
        <f t="shared" si="208"/>
        <v/>
      </c>
      <c r="DH93" s="125" t="str">
        <f t="shared" si="209"/>
        <v/>
      </c>
      <c r="DI93" s="125" t="str">
        <f t="shared" si="210"/>
        <v/>
      </c>
      <c r="DJ93" s="125" t="str">
        <f t="shared" si="211"/>
        <v/>
      </c>
      <c r="DK93" s="125" t="str">
        <f t="shared" si="212"/>
        <v/>
      </c>
      <c r="DL93" s="125" t="str">
        <f t="shared" si="213"/>
        <v/>
      </c>
      <c r="DM93" s="125" t="str">
        <f t="shared" si="214"/>
        <v/>
      </c>
      <c r="DN93" s="125" t="str">
        <f t="shared" si="215"/>
        <v/>
      </c>
      <c r="DO93" s="125" t="str">
        <f t="shared" si="216"/>
        <v/>
      </c>
      <c r="DP93" s="125" t="str">
        <f t="shared" si="217"/>
        <v/>
      </c>
      <c r="DQ93" s="125" t="str">
        <f t="shared" si="218"/>
        <v/>
      </c>
      <c r="DR93" s="125" t="str">
        <f t="shared" si="219"/>
        <v/>
      </c>
      <c r="DS93" s="125" t="str">
        <f t="shared" si="220"/>
        <v/>
      </c>
      <c r="DT93" s="125" t="str">
        <f t="shared" si="221"/>
        <v/>
      </c>
      <c r="DU93" s="125" t="str">
        <f t="shared" si="222"/>
        <v/>
      </c>
      <c r="DV93" s="125" t="str">
        <f t="shared" si="223"/>
        <v/>
      </c>
      <c r="DW93" s="125" t="str">
        <f t="shared" si="224"/>
        <v/>
      </c>
      <c r="DX93" s="125" t="str">
        <f t="shared" si="225"/>
        <v/>
      </c>
      <c r="DY93" s="125" t="str">
        <f t="shared" si="226"/>
        <v/>
      </c>
      <c r="DZ93" s="125" t="str">
        <f t="shared" si="227"/>
        <v/>
      </c>
      <c r="EA93" s="125" t="str">
        <f t="shared" si="228"/>
        <v/>
      </c>
      <c r="EB93" s="125" t="str">
        <f t="shared" si="229"/>
        <v/>
      </c>
      <c r="EC93" s="125" t="str">
        <f t="shared" si="230"/>
        <v/>
      </c>
      <c r="ED93" s="125" t="str">
        <f t="shared" si="231"/>
        <v/>
      </c>
      <c r="EE93" s="125" t="str">
        <f t="shared" si="232"/>
        <v/>
      </c>
      <c r="EF93" s="125" t="str">
        <f t="shared" si="233"/>
        <v/>
      </c>
      <c r="EG93" s="125" t="str">
        <f t="shared" si="234"/>
        <v/>
      </c>
      <c r="EH93" s="125" t="str">
        <f t="shared" si="235"/>
        <v/>
      </c>
      <c r="EI93" s="125" t="str">
        <f t="shared" si="236"/>
        <v/>
      </c>
      <c r="EJ93" s="125" t="str">
        <f t="shared" si="237"/>
        <v/>
      </c>
      <c r="EK93" s="125" t="str">
        <f t="shared" si="238"/>
        <v/>
      </c>
      <c r="EL93" s="125" t="str">
        <f t="shared" si="239"/>
        <v/>
      </c>
      <c r="EM93" s="125" t="str">
        <f t="shared" si="240"/>
        <v/>
      </c>
      <c r="EN93" s="125" t="str">
        <f t="shared" si="241"/>
        <v/>
      </c>
      <c r="EO93" s="125" t="str">
        <f t="shared" si="281"/>
        <v/>
      </c>
      <c r="EP93" s="125" t="str">
        <f t="shared" si="281"/>
        <v/>
      </c>
      <c r="EQ93" s="125" t="str">
        <f t="shared" si="281"/>
        <v/>
      </c>
      <c r="ER93" s="125" t="str">
        <f t="shared" si="242"/>
        <v/>
      </c>
      <c r="ES93" s="125" t="str">
        <f t="shared" si="243"/>
        <v/>
      </c>
      <c r="ET93" s="125" t="str">
        <f t="shared" si="244"/>
        <v/>
      </c>
      <c r="EU93" s="125" t="str">
        <f t="shared" si="245"/>
        <v/>
      </c>
      <c r="EV93" s="125" t="str">
        <f t="shared" si="246"/>
        <v/>
      </c>
      <c r="EW93" s="125" t="str">
        <f t="shared" si="247"/>
        <v/>
      </c>
      <c r="EX93" s="125" t="str">
        <f t="shared" si="282"/>
        <v/>
      </c>
      <c r="EY93" s="125" t="str">
        <f t="shared" si="282"/>
        <v/>
      </c>
      <c r="EZ93" s="125" t="str">
        <f t="shared" si="282"/>
        <v/>
      </c>
      <c r="FA93" s="125" t="str">
        <f t="shared" si="282"/>
        <v/>
      </c>
      <c r="FB93" s="125" t="str">
        <f t="shared" si="248"/>
        <v/>
      </c>
      <c r="FC93" s="125" t="str">
        <f t="shared" si="249"/>
        <v/>
      </c>
      <c r="FD93" s="125" t="str">
        <f t="shared" si="283"/>
        <v/>
      </c>
      <c r="FE93" s="125" t="str">
        <f t="shared" si="283"/>
        <v/>
      </c>
      <c r="FF93" s="125" t="str">
        <f t="shared" si="283"/>
        <v/>
      </c>
      <c r="FG93" s="125" t="str">
        <f t="shared" si="283"/>
        <v/>
      </c>
      <c r="FH93" s="125" t="str">
        <f t="shared" si="283"/>
        <v/>
      </c>
      <c r="FI93" s="125" t="str">
        <f t="shared" si="250"/>
        <v/>
      </c>
      <c r="FJ93" s="125" t="str">
        <f t="shared" si="251"/>
        <v/>
      </c>
      <c r="FK93" s="125" t="str">
        <f t="shared" si="252"/>
        <v/>
      </c>
      <c r="FL93" s="125" t="str">
        <f t="shared" si="253"/>
        <v/>
      </c>
      <c r="FM93" s="125" t="str">
        <f t="shared" si="254"/>
        <v/>
      </c>
      <c r="FN93" s="125" t="str">
        <f t="shared" si="255"/>
        <v/>
      </c>
      <c r="FO93" s="125" t="str">
        <f t="shared" si="284"/>
        <v/>
      </c>
      <c r="FP93" s="125" t="str">
        <f t="shared" si="284"/>
        <v/>
      </c>
      <c r="FQ93" s="125" t="str">
        <f t="shared" si="284"/>
        <v/>
      </c>
      <c r="FR93" s="125" t="str">
        <f t="shared" si="284"/>
        <v/>
      </c>
      <c r="FS93" s="125" t="str">
        <f t="shared" si="284"/>
        <v/>
      </c>
      <c r="FT93" s="125" t="str">
        <f t="shared" si="256"/>
        <v/>
      </c>
      <c r="FU93" s="125" t="str">
        <f t="shared" si="257"/>
        <v/>
      </c>
      <c r="FV93" s="125" t="str">
        <f t="shared" si="258"/>
        <v/>
      </c>
      <c r="FW93" s="125" t="str">
        <f t="shared" si="259"/>
        <v/>
      </c>
      <c r="FX93" s="125" t="str">
        <f t="shared" si="260"/>
        <v/>
      </c>
      <c r="FY93" s="125" t="str">
        <f t="shared" si="261"/>
        <v/>
      </c>
      <c r="FZ93" s="125" t="str">
        <f t="shared" si="262"/>
        <v/>
      </c>
      <c r="GA93" s="125" t="str">
        <f t="shared" si="263"/>
        <v/>
      </c>
      <c r="GB93" s="129" t="str">
        <f t="shared" si="264"/>
        <v/>
      </c>
      <c r="GC93" s="10"/>
      <c r="GD93" s="173" t="str">
        <f t="shared" si="265"/>
        <v/>
      </c>
      <c r="GE93" s="173" t="str">
        <f t="shared" si="266"/>
        <v/>
      </c>
      <c r="GF93" s="173" t="str">
        <f t="shared" si="277"/>
        <v/>
      </c>
      <c r="GG93" s="173" t="str">
        <f t="shared" si="267"/>
        <v/>
      </c>
      <c r="GH93" s="183" t="str">
        <f t="shared" si="268"/>
        <v/>
      </c>
      <c r="GI93" s="182" t="str">
        <f t="shared" si="269"/>
        <v/>
      </c>
      <c r="GJ93" s="173" t="str">
        <f t="shared" si="270"/>
        <v/>
      </c>
      <c r="GK93" s="173" t="str">
        <f t="shared" si="271"/>
        <v/>
      </c>
      <c r="GL93" s="173" t="str">
        <f t="shared" si="278"/>
        <v/>
      </c>
      <c r="GM93" s="10"/>
      <c r="GN93" s="10"/>
      <c r="GO93" s="10"/>
      <c r="GP93" s="10"/>
      <c r="GT93" s="12"/>
      <c r="GU93" s="12">
        <f t="shared" si="272"/>
        <v>0</v>
      </c>
      <c r="GV93" s="30" t="str">
        <f>IF(EJ93="ok",CHOOSE(AQ93,'Product Group Codes'!$B$4,'Product Group Codes'!$B$14,'Product Group Codes'!$B$24,'Product Group Codes'!$B$34,'Product Group Codes'!$B$39,'Product Group Codes'!$B$44,'Product Group Codes'!$B$47),"")</f>
        <v/>
      </c>
      <c r="GX93" s="156" t="b">
        <f t="shared" si="273"/>
        <v>1</v>
      </c>
      <c r="GY93" s="156" t="b">
        <f t="shared" si="274"/>
        <v>0</v>
      </c>
      <c r="GZ93" s="156" t="b">
        <f t="shared" si="275"/>
        <v>0</v>
      </c>
      <c r="HB93" s="156" t="b">
        <f t="shared" si="276"/>
        <v>0</v>
      </c>
      <c r="HD93" s="13" t="s">
        <v>3</v>
      </c>
    </row>
    <row r="94" spans="1:212" s="11" customFormat="1" ht="25.5">
      <c r="A94" s="28">
        <v>84</v>
      </c>
      <c r="B94" s="29" t="str">
        <f t="shared" si="195"/>
        <v/>
      </c>
      <c r="C94" s="143"/>
      <c r="D94" s="42"/>
      <c r="E94" s="42"/>
      <c r="F94" s="42"/>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26"/>
      <c r="AT94" s="17"/>
      <c r="AU94" s="26"/>
      <c r="AV94" s="121"/>
      <c r="AW94" s="17"/>
      <c r="AX94" s="26"/>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27"/>
      <c r="CJ94" s="164"/>
      <c r="CK94" s="172" t="str">
        <f t="shared" si="196"/>
        <v/>
      </c>
      <c r="CL94" s="168"/>
      <c r="CM94" s="169"/>
      <c r="CN94" s="169"/>
      <c r="CO94" s="169"/>
      <c r="CP94" s="188"/>
      <c r="CQ94" s="168"/>
      <c r="CR94" s="169"/>
      <c r="CS94" s="169"/>
      <c r="CT94" s="185"/>
      <c r="CU94" s="119"/>
      <c r="CV94" s="125" t="str">
        <f t="shared" si="197"/>
        <v/>
      </c>
      <c r="CW94" s="125" t="str">
        <f t="shared" si="198"/>
        <v/>
      </c>
      <c r="CX94" s="125" t="str">
        <f t="shared" si="199"/>
        <v/>
      </c>
      <c r="CY94" s="125" t="str">
        <f t="shared" si="200"/>
        <v/>
      </c>
      <c r="CZ94" s="125" t="str">
        <f t="shared" si="201"/>
        <v/>
      </c>
      <c r="DA94" s="125" t="str">
        <f t="shared" si="202"/>
        <v/>
      </c>
      <c r="DB94" s="125" t="str">
        <f t="shared" si="203"/>
        <v/>
      </c>
      <c r="DC94" s="125" t="str">
        <f t="shared" si="204"/>
        <v/>
      </c>
      <c r="DD94" s="125" t="str">
        <f t="shared" si="205"/>
        <v/>
      </c>
      <c r="DE94" s="125" t="str">
        <f t="shared" si="206"/>
        <v/>
      </c>
      <c r="DF94" s="125" t="str">
        <f t="shared" si="207"/>
        <v/>
      </c>
      <c r="DG94" s="125" t="str">
        <f t="shared" si="208"/>
        <v/>
      </c>
      <c r="DH94" s="125" t="str">
        <f t="shared" si="209"/>
        <v/>
      </c>
      <c r="DI94" s="125" t="str">
        <f t="shared" si="210"/>
        <v/>
      </c>
      <c r="DJ94" s="125" t="str">
        <f t="shared" si="211"/>
        <v/>
      </c>
      <c r="DK94" s="125" t="str">
        <f t="shared" si="212"/>
        <v/>
      </c>
      <c r="DL94" s="125" t="str">
        <f t="shared" si="213"/>
        <v/>
      </c>
      <c r="DM94" s="125" t="str">
        <f t="shared" si="214"/>
        <v/>
      </c>
      <c r="DN94" s="125" t="str">
        <f t="shared" si="215"/>
        <v/>
      </c>
      <c r="DO94" s="125" t="str">
        <f t="shared" si="216"/>
        <v/>
      </c>
      <c r="DP94" s="125" t="str">
        <f t="shared" si="217"/>
        <v/>
      </c>
      <c r="DQ94" s="125" t="str">
        <f t="shared" si="218"/>
        <v/>
      </c>
      <c r="DR94" s="125" t="str">
        <f t="shared" si="219"/>
        <v/>
      </c>
      <c r="DS94" s="125" t="str">
        <f t="shared" si="220"/>
        <v/>
      </c>
      <c r="DT94" s="125" t="str">
        <f t="shared" si="221"/>
        <v/>
      </c>
      <c r="DU94" s="125" t="str">
        <f t="shared" si="222"/>
        <v/>
      </c>
      <c r="DV94" s="125" t="str">
        <f t="shared" si="223"/>
        <v/>
      </c>
      <c r="DW94" s="125" t="str">
        <f t="shared" si="224"/>
        <v/>
      </c>
      <c r="DX94" s="125" t="str">
        <f t="shared" si="225"/>
        <v/>
      </c>
      <c r="DY94" s="125" t="str">
        <f t="shared" si="226"/>
        <v/>
      </c>
      <c r="DZ94" s="125" t="str">
        <f t="shared" si="227"/>
        <v/>
      </c>
      <c r="EA94" s="125" t="str">
        <f t="shared" si="228"/>
        <v/>
      </c>
      <c r="EB94" s="125" t="str">
        <f t="shared" si="229"/>
        <v/>
      </c>
      <c r="EC94" s="125" t="str">
        <f t="shared" si="230"/>
        <v/>
      </c>
      <c r="ED94" s="125" t="str">
        <f t="shared" si="231"/>
        <v/>
      </c>
      <c r="EE94" s="125" t="str">
        <f t="shared" si="232"/>
        <v/>
      </c>
      <c r="EF94" s="125" t="str">
        <f t="shared" si="233"/>
        <v/>
      </c>
      <c r="EG94" s="125" t="str">
        <f t="shared" si="234"/>
        <v/>
      </c>
      <c r="EH94" s="125" t="str">
        <f t="shared" si="235"/>
        <v/>
      </c>
      <c r="EI94" s="125" t="str">
        <f t="shared" si="236"/>
        <v/>
      </c>
      <c r="EJ94" s="125" t="str">
        <f t="shared" si="237"/>
        <v/>
      </c>
      <c r="EK94" s="125" t="str">
        <f t="shared" si="238"/>
        <v/>
      </c>
      <c r="EL94" s="125" t="str">
        <f t="shared" si="239"/>
        <v/>
      </c>
      <c r="EM94" s="125" t="str">
        <f t="shared" si="240"/>
        <v/>
      </c>
      <c r="EN94" s="125" t="str">
        <f t="shared" si="241"/>
        <v/>
      </c>
      <c r="EO94" s="125" t="str">
        <f t="shared" si="281"/>
        <v/>
      </c>
      <c r="EP94" s="125" t="str">
        <f t="shared" si="281"/>
        <v/>
      </c>
      <c r="EQ94" s="125" t="str">
        <f t="shared" si="281"/>
        <v/>
      </c>
      <c r="ER94" s="125" t="str">
        <f t="shared" si="242"/>
        <v/>
      </c>
      <c r="ES94" s="125" t="str">
        <f t="shared" si="243"/>
        <v/>
      </c>
      <c r="ET94" s="125" t="str">
        <f t="shared" si="244"/>
        <v/>
      </c>
      <c r="EU94" s="125" t="str">
        <f t="shared" si="245"/>
        <v/>
      </c>
      <c r="EV94" s="125" t="str">
        <f t="shared" si="246"/>
        <v/>
      </c>
      <c r="EW94" s="125" t="str">
        <f t="shared" si="247"/>
        <v/>
      </c>
      <c r="EX94" s="125" t="str">
        <f t="shared" si="282"/>
        <v/>
      </c>
      <c r="EY94" s="125" t="str">
        <f t="shared" si="282"/>
        <v/>
      </c>
      <c r="EZ94" s="125" t="str">
        <f t="shared" si="282"/>
        <v/>
      </c>
      <c r="FA94" s="125" t="str">
        <f t="shared" si="282"/>
        <v/>
      </c>
      <c r="FB94" s="125" t="str">
        <f t="shared" si="248"/>
        <v/>
      </c>
      <c r="FC94" s="125" t="str">
        <f t="shared" si="249"/>
        <v/>
      </c>
      <c r="FD94" s="125" t="str">
        <f t="shared" si="283"/>
        <v/>
      </c>
      <c r="FE94" s="125" t="str">
        <f t="shared" si="283"/>
        <v/>
      </c>
      <c r="FF94" s="125" t="str">
        <f t="shared" si="283"/>
        <v/>
      </c>
      <c r="FG94" s="125" t="str">
        <f t="shared" si="283"/>
        <v/>
      </c>
      <c r="FH94" s="125" t="str">
        <f t="shared" si="283"/>
        <v/>
      </c>
      <c r="FI94" s="125" t="str">
        <f t="shared" si="250"/>
        <v/>
      </c>
      <c r="FJ94" s="125" t="str">
        <f t="shared" si="251"/>
        <v/>
      </c>
      <c r="FK94" s="125" t="str">
        <f t="shared" si="252"/>
        <v/>
      </c>
      <c r="FL94" s="125" t="str">
        <f t="shared" si="253"/>
        <v/>
      </c>
      <c r="FM94" s="125" t="str">
        <f t="shared" si="254"/>
        <v/>
      </c>
      <c r="FN94" s="125" t="str">
        <f t="shared" si="255"/>
        <v/>
      </c>
      <c r="FO94" s="125" t="str">
        <f t="shared" si="284"/>
        <v/>
      </c>
      <c r="FP94" s="125" t="str">
        <f t="shared" si="284"/>
        <v/>
      </c>
      <c r="FQ94" s="125" t="str">
        <f t="shared" si="284"/>
        <v/>
      </c>
      <c r="FR94" s="125" t="str">
        <f t="shared" si="284"/>
        <v/>
      </c>
      <c r="FS94" s="125" t="str">
        <f t="shared" si="284"/>
        <v/>
      </c>
      <c r="FT94" s="125" t="str">
        <f t="shared" si="256"/>
        <v/>
      </c>
      <c r="FU94" s="125" t="str">
        <f t="shared" si="257"/>
        <v/>
      </c>
      <c r="FV94" s="125" t="str">
        <f t="shared" si="258"/>
        <v/>
      </c>
      <c r="FW94" s="125" t="str">
        <f t="shared" si="259"/>
        <v/>
      </c>
      <c r="FX94" s="125" t="str">
        <f t="shared" si="260"/>
        <v/>
      </c>
      <c r="FY94" s="125" t="str">
        <f t="shared" si="261"/>
        <v/>
      </c>
      <c r="FZ94" s="125" t="str">
        <f t="shared" si="262"/>
        <v/>
      </c>
      <c r="GA94" s="125" t="str">
        <f t="shared" si="263"/>
        <v/>
      </c>
      <c r="GB94" s="129" t="str">
        <f t="shared" si="264"/>
        <v/>
      </c>
      <c r="GC94" s="10"/>
      <c r="GD94" s="173" t="str">
        <f t="shared" si="265"/>
        <v/>
      </c>
      <c r="GE94" s="173" t="str">
        <f t="shared" si="266"/>
        <v/>
      </c>
      <c r="GF94" s="173" t="str">
        <f t="shared" si="277"/>
        <v/>
      </c>
      <c r="GG94" s="173" t="str">
        <f t="shared" si="267"/>
        <v/>
      </c>
      <c r="GH94" s="183" t="str">
        <f t="shared" si="268"/>
        <v/>
      </c>
      <c r="GI94" s="182" t="str">
        <f t="shared" si="269"/>
        <v/>
      </c>
      <c r="GJ94" s="173" t="str">
        <f t="shared" si="270"/>
        <v/>
      </c>
      <c r="GK94" s="173" t="str">
        <f t="shared" si="271"/>
        <v/>
      </c>
      <c r="GL94" s="173" t="str">
        <f t="shared" si="278"/>
        <v/>
      </c>
      <c r="GM94" s="10"/>
      <c r="GN94" s="10"/>
      <c r="GO94" s="10"/>
      <c r="GP94" s="10"/>
      <c r="GT94" s="12"/>
      <c r="GU94" s="12">
        <f t="shared" si="272"/>
        <v>0</v>
      </c>
      <c r="GV94" s="30" t="str">
        <f>IF(EJ94="ok",CHOOSE(AQ94,'Product Group Codes'!$B$4,'Product Group Codes'!$B$14,'Product Group Codes'!$B$24,'Product Group Codes'!$B$34,'Product Group Codes'!$B$39,'Product Group Codes'!$B$44,'Product Group Codes'!$B$47),"")</f>
        <v/>
      </c>
      <c r="GX94" s="156" t="b">
        <f t="shared" si="273"/>
        <v>1</v>
      </c>
      <c r="GY94" s="156" t="b">
        <f t="shared" si="274"/>
        <v>0</v>
      </c>
      <c r="GZ94" s="156" t="b">
        <f t="shared" si="275"/>
        <v>0</v>
      </c>
      <c r="HB94" s="156" t="b">
        <f t="shared" si="276"/>
        <v>0</v>
      </c>
      <c r="HD94" s="13" t="s">
        <v>3</v>
      </c>
    </row>
    <row r="95" spans="1:212" s="11" customFormat="1" ht="25.5">
      <c r="A95" s="28">
        <v>85</v>
      </c>
      <c r="B95" s="29" t="str">
        <f t="shared" si="195"/>
        <v/>
      </c>
      <c r="C95" s="143"/>
      <c r="D95" s="42"/>
      <c r="E95" s="42"/>
      <c r="F95" s="42"/>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26"/>
      <c r="AT95" s="17"/>
      <c r="AU95" s="26"/>
      <c r="AV95" s="121"/>
      <c r="AW95" s="17"/>
      <c r="AX95" s="26"/>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27"/>
      <c r="CJ95" s="164"/>
      <c r="CK95" s="172" t="str">
        <f t="shared" si="196"/>
        <v/>
      </c>
      <c r="CL95" s="168"/>
      <c r="CM95" s="169"/>
      <c r="CN95" s="169"/>
      <c r="CO95" s="169"/>
      <c r="CP95" s="188"/>
      <c r="CQ95" s="168"/>
      <c r="CR95" s="169"/>
      <c r="CS95" s="169"/>
      <c r="CT95" s="185"/>
      <c r="CU95" s="119"/>
      <c r="CV95" s="125" t="str">
        <f t="shared" si="197"/>
        <v/>
      </c>
      <c r="CW95" s="125" t="str">
        <f t="shared" si="198"/>
        <v/>
      </c>
      <c r="CX95" s="125" t="str">
        <f t="shared" si="199"/>
        <v/>
      </c>
      <c r="CY95" s="125" t="str">
        <f t="shared" si="200"/>
        <v/>
      </c>
      <c r="CZ95" s="125" t="str">
        <f t="shared" si="201"/>
        <v/>
      </c>
      <c r="DA95" s="125" t="str">
        <f t="shared" si="202"/>
        <v/>
      </c>
      <c r="DB95" s="125" t="str">
        <f t="shared" si="203"/>
        <v/>
      </c>
      <c r="DC95" s="125" t="str">
        <f t="shared" si="204"/>
        <v/>
      </c>
      <c r="DD95" s="125" t="str">
        <f t="shared" si="205"/>
        <v/>
      </c>
      <c r="DE95" s="125" t="str">
        <f t="shared" si="206"/>
        <v/>
      </c>
      <c r="DF95" s="125" t="str">
        <f t="shared" si="207"/>
        <v/>
      </c>
      <c r="DG95" s="125" t="str">
        <f t="shared" si="208"/>
        <v/>
      </c>
      <c r="DH95" s="125" t="str">
        <f t="shared" si="209"/>
        <v/>
      </c>
      <c r="DI95" s="125" t="str">
        <f t="shared" si="210"/>
        <v/>
      </c>
      <c r="DJ95" s="125" t="str">
        <f t="shared" si="211"/>
        <v/>
      </c>
      <c r="DK95" s="125" t="str">
        <f t="shared" si="212"/>
        <v/>
      </c>
      <c r="DL95" s="125" t="str">
        <f t="shared" si="213"/>
        <v/>
      </c>
      <c r="DM95" s="125" t="str">
        <f t="shared" si="214"/>
        <v/>
      </c>
      <c r="DN95" s="125" t="str">
        <f t="shared" si="215"/>
        <v/>
      </c>
      <c r="DO95" s="125" t="str">
        <f t="shared" si="216"/>
        <v/>
      </c>
      <c r="DP95" s="125" t="str">
        <f t="shared" si="217"/>
        <v/>
      </c>
      <c r="DQ95" s="125" t="str">
        <f t="shared" si="218"/>
        <v/>
      </c>
      <c r="DR95" s="125" t="str">
        <f t="shared" si="219"/>
        <v/>
      </c>
      <c r="DS95" s="125" t="str">
        <f t="shared" si="220"/>
        <v/>
      </c>
      <c r="DT95" s="125" t="str">
        <f t="shared" si="221"/>
        <v/>
      </c>
      <c r="DU95" s="125" t="str">
        <f t="shared" si="222"/>
        <v/>
      </c>
      <c r="DV95" s="125" t="str">
        <f t="shared" si="223"/>
        <v/>
      </c>
      <c r="DW95" s="125" t="str">
        <f t="shared" si="224"/>
        <v/>
      </c>
      <c r="DX95" s="125" t="str">
        <f t="shared" si="225"/>
        <v/>
      </c>
      <c r="DY95" s="125" t="str">
        <f t="shared" si="226"/>
        <v/>
      </c>
      <c r="DZ95" s="125" t="str">
        <f t="shared" si="227"/>
        <v/>
      </c>
      <c r="EA95" s="125" t="str">
        <f t="shared" si="228"/>
        <v/>
      </c>
      <c r="EB95" s="125" t="str">
        <f t="shared" si="229"/>
        <v/>
      </c>
      <c r="EC95" s="125" t="str">
        <f t="shared" si="230"/>
        <v/>
      </c>
      <c r="ED95" s="125" t="str">
        <f t="shared" si="231"/>
        <v/>
      </c>
      <c r="EE95" s="125" t="str">
        <f t="shared" si="232"/>
        <v/>
      </c>
      <c r="EF95" s="125" t="str">
        <f t="shared" si="233"/>
        <v/>
      </c>
      <c r="EG95" s="125" t="str">
        <f t="shared" si="234"/>
        <v/>
      </c>
      <c r="EH95" s="125" t="str">
        <f t="shared" si="235"/>
        <v/>
      </c>
      <c r="EI95" s="125" t="str">
        <f t="shared" si="236"/>
        <v/>
      </c>
      <c r="EJ95" s="125" t="str">
        <f t="shared" si="237"/>
        <v/>
      </c>
      <c r="EK95" s="125" t="str">
        <f t="shared" si="238"/>
        <v/>
      </c>
      <c r="EL95" s="125" t="str">
        <f t="shared" si="239"/>
        <v/>
      </c>
      <c r="EM95" s="125" t="str">
        <f t="shared" si="240"/>
        <v/>
      </c>
      <c r="EN95" s="125" t="str">
        <f t="shared" si="241"/>
        <v/>
      </c>
      <c r="EO95" s="125" t="str">
        <f t="shared" si="281"/>
        <v/>
      </c>
      <c r="EP95" s="125" t="str">
        <f t="shared" si="281"/>
        <v/>
      </c>
      <c r="EQ95" s="125" t="str">
        <f t="shared" si="281"/>
        <v/>
      </c>
      <c r="ER95" s="125" t="str">
        <f t="shared" si="242"/>
        <v/>
      </c>
      <c r="ES95" s="125" t="str">
        <f t="shared" si="243"/>
        <v/>
      </c>
      <c r="ET95" s="125" t="str">
        <f t="shared" si="244"/>
        <v/>
      </c>
      <c r="EU95" s="125" t="str">
        <f t="shared" si="245"/>
        <v/>
      </c>
      <c r="EV95" s="125" t="str">
        <f t="shared" si="246"/>
        <v/>
      </c>
      <c r="EW95" s="125" t="str">
        <f t="shared" si="247"/>
        <v/>
      </c>
      <c r="EX95" s="125" t="str">
        <f t="shared" si="282"/>
        <v/>
      </c>
      <c r="EY95" s="125" t="str">
        <f t="shared" si="282"/>
        <v/>
      </c>
      <c r="EZ95" s="125" t="str">
        <f t="shared" si="282"/>
        <v/>
      </c>
      <c r="FA95" s="125" t="str">
        <f t="shared" si="282"/>
        <v/>
      </c>
      <c r="FB95" s="125" t="str">
        <f t="shared" si="248"/>
        <v/>
      </c>
      <c r="FC95" s="125" t="str">
        <f t="shared" si="249"/>
        <v/>
      </c>
      <c r="FD95" s="125" t="str">
        <f t="shared" si="283"/>
        <v/>
      </c>
      <c r="FE95" s="125" t="str">
        <f t="shared" si="283"/>
        <v/>
      </c>
      <c r="FF95" s="125" t="str">
        <f t="shared" si="283"/>
        <v/>
      </c>
      <c r="FG95" s="125" t="str">
        <f t="shared" si="283"/>
        <v/>
      </c>
      <c r="FH95" s="125" t="str">
        <f t="shared" si="283"/>
        <v/>
      </c>
      <c r="FI95" s="125" t="str">
        <f t="shared" si="250"/>
        <v/>
      </c>
      <c r="FJ95" s="125" t="str">
        <f t="shared" si="251"/>
        <v/>
      </c>
      <c r="FK95" s="125" t="str">
        <f t="shared" si="252"/>
        <v/>
      </c>
      <c r="FL95" s="125" t="str">
        <f t="shared" si="253"/>
        <v/>
      </c>
      <c r="FM95" s="125" t="str">
        <f t="shared" si="254"/>
        <v/>
      </c>
      <c r="FN95" s="125" t="str">
        <f t="shared" si="255"/>
        <v/>
      </c>
      <c r="FO95" s="125" t="str">
        <f t="shared" si="284"/>
        <v/>
      </c>
      <c r="FP95" s="125" t="str">
        <f t="shared" si="284"/>
        <v/>
      </c>
      <c r="FQ95" s="125" t="str">
        <f t="shared" si="284"/>
        <v/>
      </c>
      <c r="FR95" s="125" t="str">
        <f t="shared" si="284"/>
        <v/>
      </c>
      <c r="FS95" s="125" t="str">
        <f t="shared" si="284"/>
        <v/>
      </c>
      <c r="FT95" s="125" t="str">
        <f t="shared" si="256"/>
        <v/>
      </c>
      <c r="FU95" s="125" t="str">
        <f t="shared" si="257"/>
        <v/>
      </c>
      <c r="FV95" s="125" t="str">
        <f t="shared" si="258"/>
        <v/>
      </c>
      <c r="FW95" s="125" t="str">
        <f t="shared" si="259"/>
        <v/>
      </c>
      <c r="FX95" s="125" t="str">
        <f t="shared" si="260"/>
        <v/>
      </c>
      <c r="FY95" s="125" t="str">
        <f t="shared" si="261"/>
        <v/>
      </c>
      <c r="FZ95" s="125" t="str">
        <f t="shared" si="262"/>
        <v/>
      </c>
      <c r="GA95" s="125" t="str">
        <f t="shared" si="263"/>
        <v/>
      </c>
      <c r="GB95" s="129" t="str">
        <f t="shared" si="264"/>
        <v/>
      </c>
      <c r="GC95" s="10"/>
      <c r="GD95" s="173" t="str">
        <f t="shared" si="265"/>
        <v/>
      </c>
      <c r="GE95" s="173" t="str">
        <f t="shared" si="266"/>
        <v/>
      </c>
      <c r="GF95" s="173" t="str">
        <f t="shared" si="277"/>
        <v/>
      </c>
      <c r="GG95" s="173" t="str">
        <f t="shared" si="267"/>
        <v/>
      </c>
      <c r="GH95" s="183" t="str">
        <f t="shared" si="268"/>
        <v/>
      </c>
      <c r="GI95" s="182" t="str">
        <f t="shared" si="269"/>
        <v/>
      </c>
      <c r="GJ95" s="173" t="str">
        <f t="shared" si="270"/>
        <v/>
      </c>
      <c r="GK95" s="173" t="str">
        <f t="shared" si="271"/>
        <v/>
      </c>
      <c r="GL95" s="173" t="str">
        <f t="shared" si="278"/>
        <v/>
      </c>
      <c r="GM95" s="10"/>
      <c r="GN95" s="10"/>
      <c r="GO95" s="10"/>
      <c r="GP95" s="10"/>
      <c r="GT95" s="12"/>
      <c r="GU95" s="12">
        <f t="shared" si="272"/>
        <v>0</v>
      </c>
      <c r="GV95" s="30" t="str">
        <f>IF(EJ95="ok",CHOOSE(AQ95,'Product Group Codes'!$B$4,'Product Group Codes'!$B$14,'Product Group Codes'!$B$24,'Product Group Codes'!$B$34,'Product Group Codes'!$B$39,'Product Group Codes'!$B$44,'Product Group Codes'!$B$47),"")</f>
        <v/>
      </c>
      <c r="GX95" s="156" t="b">
        <f t="shared" si="273"/>
        <v>1</v>
      </c>
      <c r="GY95" s="156" t="b">
        <f t="shared" si="274"/>
        <v>0</v>
      </c>
      <c r="GZ95" s="156" t="b">
        <f t="shared" si="275"/>
        <v>0</v>
      </c>
      <c r="HB95" s="156" t="b">
        <f t="shared" si="276"/>
        <v>0</v>
      </c>
      <c r="HD95" s="13" t="s">
        <v>3</v>
      </c>
    </row>
    <row r="96" spans="1:212" s="11" customFormat="1" ht="25.5">
      <c r="A96" s="28">
        <v>86</v>
      </c>
      <c r="B96" s="29" t="str">
        <f t="shared" si="195"/>
        <v/>
      </c>
      <c r="C96" s="143"/>
      <c r="D96" s="42"/>
      <c r="E96" s="42"/>
      <c r="F96" s="42"/>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26"/>
      <c r="AT96" s="17"/>
      <c r="AU96" s="26"/>
      <c r="AV96" s="121"/>
      <c r="AW96" s="17"/>
      <c r="AX96" s="26"/>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27"/>
      <c r="CJ96" s="164"/>
      <c r="CK96" s="172" t="str">
        <f t="shared" si="196"/>
        <v/>
      </c>
      <c r="CL96" s="168"/>
      <c r="CM96" s="169"/>
      <c r="CN96" s="169"/>
      <c r="CO96" s="169"/>
      <c r="CP96" s="188"/>
      <c r="CQ96" s="168"/>
      <c r="CR96" s="169"/>
      <c r="CS96" s="169"/>
      <c r="CT96" s="185"/>
      <c r="CU96" s="119"/>
      <c r="CV96" s="125" t="str">
        <f t="shared" si="197"/>
        <v/>
      </c>
      <c r="CW96" s="125" t="str">
        <f t="shared" si="198"/>
        <v/>
      </c>
      <c r="CX96" s="125" t="str">
        <f t="shared" si="199"/>
        <v/>
      </c>
      <c r="CY96" s="125" t="str">
        <f t="shared" si="200"/>
        <v/>
      </c>
      <c r="CZ96" s="125" t="str">
        <f t="shared" si="201"/>
        <v/>
      </c>
      <c r="DA96" s="125" t="str">
        <f t="shared" si="202"/>
        <v/>
      </c>
      <c r="DB96" s="125" t="str">
        <f t="shared" si="203"/>
        <v/>
      </c>
      <c r="DC96" s="125" t="str">
        <f t="shared" si="204"/>
        <v/>
      </c>
      <c r="DD96" s="125" t="str">
        <f t="shared" si="205"/>
        <v/>
      </c>
      <c r="DE96" s="125" t="str">
        <f t="shared" si="206"/>
        <v/>
      </c>
      <c r="DF96" s="125" t="str">
        <f t="shared" si="207"/>
        <v/>
      </c>
      <c r="DG96" s="125" t="str">
        <f t="shared" si="208"/>
        <v/>
      </c>
      <c r="DH96" s="125" t="str">
        <f t="shared" si="209"/>
        <v/>
      </c>
      <c r="DI96" s="125" t="str">
        <f t="shared" si="210"/>
        <v/>
      </c>
      <c r="DJ96" s="125" t="str">
        <f t="shared" si="211"/>
        <v/>
      </c>
      <c r="DK96" s="125" t="str">
        <f t="shared" si="212"/>
        <v/>
      </c>
      <c r="DL96" s="125" t="str">
        <f t="shared" si="213"/>
        <v/>
      </c>
      <c r="DM96" s="125" t="str">
        <f t="shared" si="214"/>
        <v/>
      </c>
      <c r="DN96" s="125" t="str">
        <f t="shared" si="215"/>
        <v/>
      </c>
      <c r="DO96" s="125" t="str">
        <f t="shared" si="216"/>
        <v/>
      </c>
      <c r="DP96" s="125" t="str">
        <f t="shared" si="217"/>
        <v/>
      </c>
      <c r="DQ96" s="125" t="str">
        <f t="shared" si="218"/>
        <v/>
      </c>
      <c r="DR96" s="125" t="str">
        <f t="shared" si="219"/>
        <v/>
      </c>
      <c r="DS96" s="125" t="str">
        <f t="shared" si="220"/>
        <v/>
      </c>
      <c r="DT96" s="125" t="str">
        <f t="shared" si="221"/>
        <v/>
      </c>
      <c r="DU96" s="125" t="str">
        <f t="shared" si="222"/>
        <v/>
      </c>
      <c r="DV96" s="125" t="str">
        <f t="shared" si="223"/>
        <v/>
      </c>
      <c r="DW96" s="125" t="str">
        <f t="shared" si="224"/>
        <v/>
      </c>
      <c r="DX96" s="125" t="str">
        <f t="shared" si="225"/>
        <v/>
      </c>
      <c r="DY96" s="125" t="str">
        <f t="shared" si="226"/>
        <v/>
      </c>
      <c r="DZ96" s="125" t="str">
        <f t="shared" si="227"/>
        <v/>
      </c>
      <c r="EA96" s="125" t="str">
        <f t="shared" si="228"/>
        <v/>
      </c>
      <c r="EB96" s="125" t="str">
        <f t="shared" si="229"/>
        <v/>
      </c>
      <c r="EC96" s="125" t="str">
        <f t="shared" si="230"/>
        <v/>
      </c>
      <c r="ED96" s="125" t="str">
        <f t="shared" si="231"/>
        <v/>
      </c>
      <c r="EE96" s="125" t="str">
        <f t="shared" si="232"/>
        <v/>
      </c>
      <c r="EF96" s="125" t="str">
        <f t="shared" si="233"/>
        <v/>
      </c>
      <c r="EG96" s="125" t="str">
        <f t="shared" si="234"/>
        <v/>
      </c>
      <c r="EH96" s="125" t="str">
        <f t="shared" si="235"/>
        <v/>
      </c>
      <c r="EI96" s="125" t="str">
        <f t="shared" si="236"/>
        <v/>
      </c>
      <c r="EJ96" s="125" t="str">
        <f t="shared" si="237"/>
        <v/>
      </c>
      <c r="EK96" s="125" t="str">
        <f t="shared" si="238"/>
        <v/>
      </c>
      <c r="EL96" s="125" t="str">
        <f t="shared" si="239"/>
        <v/>
      </c>
      <c r="EM96" s="125" t="str">
        <f t="shared" si="240"/>
        <v/>
      </c>
      <c r="EN96" s="125" t="str">
        <f t="shared" si="241"/>
        <v/>
      </c>
      <c r="EO96" s="125" t="str">
        <f t="shared" si="281"/>
        <v/>
      </c>
      <c r="EP96" s="125" t="str">
        <f t="shared" si="281"/>
        <v/>
      </c>
      <c r="EQ96" s="125" t="str">
        <f t="shared" si="281"/>
        <v/>
      </c>
      <c r="ER96" s="125" t="str">
        <f t="shared" si="242"/>
        <v/>
      </c>
      <c r="ES96" s="125" t="str">
        <f t="shared" si="243"/>
        <v/>
      </c>
      <c r="ET96" s="125" t="str">
        <f t="shared" si="244"/>
        <v/>
      </c>
      <c r="EU96" s="125" t="str">
        <f t="shared" si="245"/>
        <v/>
      </c>
      <c r="EV96" s="125" t="str">
        <f t="shared" si="246"/>
        <v/>
      </c>
      <c r="EW96" s="125" t="str">
        <f t="shared" si="247"/>
        <v/>
      </c>
      <c r="EX96" s="125" t="str">
        <f t="shared" si="282"/>
        <v/>
      </c>
      <c r="EY96" s="125" t="str">
        <f t="shared" si="282"/>
        <v/>
      </c>
      <c r="EZ96" s="125" t="str">
        <f t="shared" si="282"/>
        <v/>
      </c>
      <c r="FA96" s="125" t="str">
        <f t="shared" si="282"/>
        <v/>
      </c>
      <c r="FB96" s="125" t="str">
        <f t="shared" si="248"/>
        <v/>
      </c>
      <c r="FC96" s="125" t="str">
        <f t="shared" si="249"/>
        <v/>
      </c>
      <c r="FD96" s="125" t="str">
        <f t="shared" si="283"/>
        <v/>
      </c>
      <c r="FE96" s="125" t="str">
        <f t="shared" si="283"/>
        <v/>
      </c>
      <c r="FF96" s="125" t="str">
        <f t="shared" si="283"/>
        <v/>
      </c>
      <c r="FG96" s="125" t="str">
        <f t="shared" si="283"/>
        <v/>
      </c>
      <c r="FH96" s="125" t="str">
        <f t="shared" si="283"/>
        <v/>
      </c>
      <c r="FI96" s="125" t="str">
        <f t="shared" si="250"/>
        <v/>
      </c>
      <c r="FJ96" s="125" t="str">
        <f t="shared" si="251"/>
        <v/>
      </c>
      <c r="FK96" s="125" t="str">
        <f t="shared" si="252"/>
        <v/>
      </c>
      <c r="FL96" s="125" t="str">
        <f t="shared" si="253"/>
        <v/>
      </c>
      <c r="FM96" s="125" t="str">
        <f t="shared" si="254"/>
        <v/>
      </c>
      <c r="FN96" s="125" t="str">
        <f t="shared" si="255"/>
        <v/>
      </c>
      <c r="FO96" s="125" t="str">
        <f t="shared" si="284"/>
        <v/>
      </c>
      <c r="FP96" s="125" t="str">
        <f t="shared" si="284"/>
        <v/>
      </c>
      <c r="FQ96" s="125" t="str">
        <f t="shared" si="284"/>
        <v/>
      </c>
      <c r="FR96" s="125" t="str">
        <f t="shared" si="284"/>
        <v/>
      </c>
      <c r="FS96" s="125" t="str">
        <f t="shared" si="284"/>
        <v/>
      </c>
      <c r="FT96" s="125" t="str">
        <f t="shared" si="256"/>
        <v/>
      </c>
      <c r="FU96" s="125" t="str">
        <f t="shared" si="257"/>
        <v/>
      </c>
      <c r="FV96" s="125" t="str">
        <f t="shared" si="258"/>
        <v/>
      </c>
      <c r="FW96" s="125" t="str">
        <f t="shared" si="259"/>
        <v/>
      </c>
      <c r="FX96" s="125" t="str">
        <f t="shared" si="260"/>
        <v/>
      </c>
      <c r="FY96" s="125" t="str">
        <f t="shared" si="261"/>
        <v/>
      </c>
      <c r="FZ96" s="125" t="str">
        <f t="shared" si="262"/>
        <v/>
      </c>
      <c r="GA96" s="125" t="str">
        <f t="shared" si="263"/>
        <v/>
      </c>
      <c r="GB96" s="129" t="str">
        <f t="shared" si="264"/>
        <v/>
      </c>
      <c r="GC96" s="10"/>
      <c r="GD96" s="173" t="str">
        <f t="shared" si="265"/>
        <v/>
      </c>
      <c r="GE96" s="173" t="str">
        <f t="shared" si="266"/>
        <v/>
      </c>
      <c r="GF96" s="173" t="str">
        <f t="shared" si="277"/>
        <v/>
      </c>
      <c r="GG96" s="173" t="str">
        <f t="shared" si="267"/>
        <v/>
      </c>
      <c r="GH96" s="183" t="str">
        <f t="shared" si="268"/>
        <v/>
      </c>
      <c r="GI96" s="182" t="str">
        <f t="shared" si="269"/>
        <v/>
      </c>
      <c r="GJ96" s="173" t="str">
        <f t="shared" si="270"/>
        <v/>
      </c>
      <c r="GK96" s="173" t="str">
        <f t="shared" si="271"/>
        <v/>
      </c>
      <c r="GL96" s="173" t="str">
        <f t="shared" si="278"/>
        <v/>
      </c>
      <c r="GM96" s="10"/>
      <c r="GN96" s="10"/>
      <c r="GO96" s="10"/>
      <c r="GP96" s="10"/>
      <c r="GT96" s="12"/>
      <c r="GU96" s="12">
        <f t="shared" si="272"/>
        <v>0</v>
      </c>
      <c r="GV96" s="30" t="str">
        <f>IF(EJ96="ok",CHOOSE(AQ96,'Product Group Codes'!$B$4,'Product Group Codes'!$B$14,'Product Group Codes'!$B$24,'Product Group Codes'!$B$34,'Product Group Codes'!$B$39,'Product Group Codes'!$B$44,'Product Group Codes'!$B$47),"")</f>
        <v/>
      </c>
      <c r="GX96" s="156" t="b">
        <f t="shared" si="273"/>
        <v>1</v>
      </c>
      <c r="GY96" s="156" t="b">
        <f t="shared" si="274"/>
        <v>0</v>
      </c>
      <c r="GZ96" s="156" t="b">
        <f t="shared" si="275"/>
        <v>0</v>
      </c>
      <c r="HB96" s="156" t="b">
        <f t="shared" si="276"/>
        <v>0</v>
      </c>
      <c r="HD96" s="13" t="s">
        <v>3</v>
      </c>
    </row>
    <row r="97" spans="1:212" s="11" customFormat="1" ht="25.5">
      <c r="A97" s="28">
        <v>87</v>
      </c>
      <c r="B97" s="29" t="str">
        <f t="shared" si="195"/>
        <v/>
      </c>
      <c r="C97" s="143"/>
      <c r="D97" s="42"/>
      <c r="E97" s="42"/>
      <c r="F97" s="42"/>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26"/>
      <c r="AT97" s="17"/>
      <c r="AU97" s="26"/>
      <c r="AV97" s="121"/>
      <c r="AW97" s="17"/>
      <c r="AX97" s="26"/>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27"/>
      <c r="CJ97" s="164"/>
      <c r="CK97" s="172" t="str">
        <f t="shared" si="196"/>
        <v/>
      </c>
      <c r="CL97" s="168"/>
      <c r="CM97" s="169"/>
      <c r="CN97" s="169"/>
      <c r="CO97" s="169"/>
      <c r="CP97" s="188"/>
      <c r="CQ97" s="168"/>
      <c r="CR97" s="169"/>
      <c r="CS97" s="169"/>
      <c r="CT97" s="185"/>
      <c r="CU97" s="119"/>
      <c r="CV97" s="125" t="str">
        <f t="shared" si="197"/>
        <v/>
      </c>
      <c r="CW97" s="125" t="str">
        <f t="shared" si="198"/>
        <v/>
      </c>
      <c r="CX97" s="125" t="str">
        <f t="shared" si="199"/>
        <v/>
      </c>
      <c r="CY97" s="125" t="str">
        <f t="shared" si="200"/>
        <v/>
      </c>
      <c r="CZ97" s="125" t="str">
        <f t="shared" si="201"/>
        <v/>
      </c>
      <c r="DA97" s="125" t="str">
        <f t="shared" si="202"/>
        <v/>
      </c>
      <c r="DB97" s="125" t="str">
        <f t="shared" si="203"/>
        <v/>
      </c>
      <c r="DC97" s="125" t="str">
        <f t="shared" si="204"/>
        <v/>
      </c>
      <c r="DD97" s="125" t="str">
        <f t="shared" si="205"/>
        <v/>
      </c>
      <c r="DE97" s="125" t="str">
        <f t="shared" si="206"/>
        <v/>
      </c>
      <c r="DF97" s="125" t="str">
        <f t="shared" si="207"/>
        <v/>
      </c>
      <c r="DG97" s="125" t="str">
        <f t="shared" si="208"/>
        <v/>
      </c>
      <c r="DH97" s="125" t="str">
        <f t="shared" si="209"/>
        <v/>
      </c>
      <c r="DI97" s="125" t="str">
        <f t="shared" si="210"/>
        <v/>
      </c>
      <c r="DJ97" s="125" t="str">
        <f t="shared" si="211"/>
        <v/>
      </c>
      <c r="DK97" s="125" t="str">
        <f t="shared" si="212"/>
        <v/>
      </c>
      <c r="DL97" s="125" t="str">
        <f t="shared" si="213"/>
        <v/>
      </c>
      <c r="DM97" s="125" t="str">
        <f t="shared" si="214"/>
        <v/>
      </c>
      <c r="DN97" s="125" t="str">
        <f t="shared" si="215"/>
        <v/>
      </c>
      <c r="DO97" s="125" t="str">
        <f t="shared" si="216"/>
        <v/>
      </c>
      <c r="DP97" s="125" t="str">
        <f t="shared" si="217"/>
        <v/>
      </c>
      <c r="DQ97" s="125" t="str">
        <f t="shared" si="218"/>
        <v/>
      </c>
      <c r="DR97" s="125" t="str">
        <f t="shared" si="219"/>
        <v/>
      </c>
      <c r="DS97" s="125" t="str">
        <f t="shared" si="220"/>
        <v/>
      </c>
      <c r="DT97" s="125" t="str">
        <f t="shared" si="221"/>
        <v/>
      </c>
      <c r="DU97" s="125" t="str">
        <f t="shared" si="222"/>
        <v/>
      </c>
      <c r="DV97" s="125" t="str">
        <f t="shared" si="223"/>
        <v/>
      </c>
      <c r="DW97" s="125" t="str">
        <f t="shared" si="224"/>
        <v/>
      </c>
      <c r="DX97" s="125" t="str">
        <f t="shared" si="225"/>
        <v/>
      </c>
      <c r="DY97" s="125" t="str">
        <f t="shared" si="226"/>
        <v/>
      </c>
      <c r="DZ97" s="125" t="str">
        <f t="shared" si="227"/>
        <v/>
      </c>
      <c r="EA97" s="125" t="str">
        <f t="shared" si="228"/>
        <v/>
      </c>
      <c r="EB97" s="125" t="str">
        <f t="shared" si="229"/>
        <v/>
      </c>
      <c r="EC97" s="125" t="str">
        <f t="shared" si="230"/>
        <v/>
      </c>
      <c r="ED97" s="125" t="str">
        <f t="shared" si="231"/>
        <v/>
      </c>
      <c r="EE97" s="125" t="str">
        <f t="shared" si="232"/>
        <v/>
      </c>
      <c r="EF97" s="125" t="str">
        <f t="shared" si="233"/>
        <v/>
      </c>
      <c r="EG97" s="125" t="str">
        <f t="shared" si="234"/>
        <v/>
      </c>
      <c r="EH97" s="125" t="str">
        <f t="shared" si="235"/>
        <v/>
      </c>
      <c r="EI97" s="125" t="str">
        <f t="shared" si="236"/>
        <v/>
      </c>
      <c r="EJ97" s="125" t="str">
        <f t="shared" si="237"/>
        <v/>
      </c>
      <c r="EK97" s="125" t="str">
        <f t="shared" si="238"/>
        <v/>
      </c>
      <c r="EL97" s="125" t="str">
        <f t="shared" si="239"/>
        <v/>
      </c>
      <c r="EM97" s="125" t="str">
        <f t="shared" si="240"/>
        <v/>
      </c>
      <c r="EN97" s="125" t="str">
        <f t="shared" si="241"/>
        <v/>
      </c>
      <c r="EO97" s="125" t="str">
        <f t="shared" si="281"/>
        <v/>
      </c>
      <c r="EP97" s="125" t="str">
        <f t="shared" si="281"/>
        <v/>
      </c>
      <c r="EQ97" s="125" t="str">
        <f t="shared" si="281"/>
        <v/>
      </c>
      <c r="ER97" s="125" t="str">
        <f t="shared" si="242"/>
        <v/>
      </c>
      <c r="ES97" s="125" t="str">
        <f t="shared" si="243"/>
        <v/>
      </c>
      <c r="ET97" s="125" t="str">
        <f t="shared" si="244"/>
        <v/>
      </c>
      <c r="EU97" s="125" t="str">
        <f t="shared" si="245"/>
        <v/>
      </c>
      <c r="EV97" s="125" t="str">
        <f t="shared" si="246"/>
        <v/>
      </c>
      <c r="EW97" s="125" t="str">
        <f t="shared" si="247"/>
        <v/>
      </c>
      <c r="EX97" s="125" t="str">
        <f t="shared" si="282"/>
        <v/>
      </c>
      <c r="EY97" s="125" t="str">
        <f t="shared" si="282"/>
        <v/>
      </c>
      <c r="EZ97" s="125" t="str">
        <f t="shared" si="282"/>
        <v/>
      </c>
      <c r="FA97" s="125" t="str">
        <f t="shared" si="282"/>
        <v/>
      </c>
      <c r="FB97" s="125" t="str">
        <f t="shared" si="248"/>
        <v/>
      </c>
      <c r="FC97" s="125" t="str">
        <f t="shared" si="249"/>
        <v/>
      </c>
      <c r="FD97" s="125" t="str">
        <f t="shared" si="283"/>
        <v/>
      </c>
      <c r="FE97" s="125" t="str">
        <f t="shared" si="283"/>
        <v/>
      </c>
      <c r="FF97" s="125" t="str">
        <f t="shared" si="283"/>
        <v/>
      </c>
      <c r="FG97" s="125" t="str">
        <f t="shared" si="283"/>
        <v/>
      </c>
      <c r="FH97" s="125" t="str">
        <f t="shared" si="283"/>
        <v/>
      </c>
      <c r="FI97" s="125" t="str">
        <f t="shared" si="250"/>
        <v/>
      </c>
      <c r="FJ97" s="125" t="str">
        <f t="shared" si="251"/>
        <v/>
      </c>
      <c r="FK97" s="125" t="str">
        <f t="shared" si="252"/>
        <v/>
      </c>
      <c r="FL97" s="125" t="str">
        <f t="shared" si="253"/>
        <v/>
      </c>
      <c r="FM97" s="125" t="str">
        <f t="shared" si="254"/>
        <v/>
      </c>
      <c r="FN97" s="125" t="str">
        <f t="shared" si="255"/>
        <v/>
      </c>
      <c r="FO97" s="125" t="str">
        <f t="shared" si="284"/>
        <v/>
      </c>
      <c r="FP97" s="125" t="str">
        <f t="shared" si="284"/>
        <v/>
      </c>
      <c r="FQ97" s="125" t="str">
        <f t="shared" si="284"/>
        <v/>
      </c>
      <c r="FR97" s="125" t="str">
        <f t="shared" si="284"/>
        <v/>
      </c>
      <c r="FS97" s="125" t="str">
        <f t="shared" si="284"/>
        <v/>
      </c>
      <c r="FT97" s="125" t="str">
        <f t="shared" si="256"/>
        <v/>
      </c>
      <c r="FU97" s="125" t="str">
        <f t="shared" si="257"/>
        <v/>
      </c>
      <c r="FV97" s="125" t="str">
        <f t="shared" si="258"/>
        <v/>
      </c>
      <c r="FW97" s="125" t="str">
        <f t="shared" si="259"/>
        <v/>
      </c>
      <c r="FX97" s="125" t="str">
        <f t="shared" si="260"/>
        <v/>
      </c>
      <c r="FY97" s="125" t="str">
        <f t="shared" si="261"/>
        <v/>
      </c>
      <c r="FZ97" s="125" t="str">
        <f t="shared" si="262"/>
        <v/>
      </c>
      <c r="GA97" s="125" t="str">
        <f t="shared" si="263"/>
        <v/>
      </c>
      <c r="GB97" s="129" t="str">
        <f t="shared" si="264"/>
        <v/>
      </c>
      <c r="GC97" s="10"/>
      <c r="GD97" s="173" t="str">
        <f t="shared" si="265"/>
        <v/>
      </c>
      <c r="GE97" s="173" t="str">
        <f t="shared" si="266"/>
        <v/>
      </c>
      <c r="GF97" s="173" t="str">
        <f t="shared" si="277"/>
        <v/>
      </c>
      <c r="GG97" s="173" t="str">
        <f t="shared" si="267"/>
        <v/>
      </c>
      <c r="GH97" s="183" t="str">
        <f t="shared" si="268"/>
        <v/>
      </c>
      <c r="GI97" s="182" t="str">
        <f t="shared" si="269"/>
        <v/>
      </c>
      <c r="GJ97" s="173" t="str">
        <f t="shared" si="270"/>
        <v/>
      </c>
      <c r="GK97" s="173" t="str">
        <f t="shared" si="271"/>
        <v/>
      </c>
      <c r="GL97" s="173" t="str">
        <f t="shared" si="278"/>
        <v/>
      </c>
      <c r="GM97" s="10"/>
      <c r="GN97" s="10"/>
      <c r="GO97" s="10"/>
      <c r="GP97" s="10"/>
      <c r="GT97" s="12"/>
      <c r="GU97" s="12">
        <f t="shared" si="272"/>
        <v>0</v>
      </c>
      <c r="GV97" s="30" t="str">
        <f>IF(EJ97="ok",CHOOSE(AQ97,'Product Group Codes'!$B$4,'Product Group Codes'!$B$14,'Product Group Codes'!$B$24,'Product Group Codes'!$B$34,'Product Group Codes'!$B$39,'Product Group Codes'!$B$44,'Product Group Codes'!$B$47),"")</f>
        <v/>
      </c>
      <c r="GX97" s="156" t="b">
        <f t="shared" si="273"/>
        <v>1</v>
      </c>
      <c r="GY97" s="156" t="b">
        <f t="shared" si="274"/>
        <v>0</v>
      </c>
      <c r="GZ97" s="156" t="b">
        <f t="shared" si="275"/>
        <v>0</v>
      </c>
      <c r="HB97" s="156" t="b">
        <f t="shared" si="276"/>
        <v>0</v>
      </c>
      <c r="HD97" s="13" t="s">
        <v>3</v>
      </c>
    </row>
    <row r="98" spans="1:212" s="11" customFormat="1" ht="25.5">
      <c r="A98" s="28">
        <v>88</v>
      </c>
      <c r="B98" s="29" t="str">
        <f t="shared" si="195"/>
        <v/>
      </c>
      <c r="C98" s="143"/>
      <c r="D98" s="42"/>
      <c r="E98" s="42"/>
      <c r="F98" s="42"/>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26"/>
      <c r="AT98" s="17"/>
      <c r="AU98" s="26"/>
      <c r="AV98" s="121"/>
      <c r="AW98" s="17"/>
      <c r="AX98" s="26"/>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27"/>
      <c r="CJ98" s="164"/>
      <c r="CK98" s="172" t="str">
        <f t="shared" si="196"/>
        <v/>
      </c>
      <c r="CL98" s="168"/>
      <c r="CM98" s="169"/>
      <c r="CN98" s="169"/>
      <c r="CO98" s="169"/>
      <c r="CP98" s="188"/>
      <c r="CQ98" s="168"/>
      <c r="CR98" s="169"/>
      <c r="CS98" s="169"/>
      <c r="CT98" s="185"/>
      <c r="CU98" s="119"/>
      <c r="CV98" s="125" t="str">
        <f t="shared" si="197"/>
        <v/>
      </c>
      <c r="CW98" s="125" t="str">
        <f t="shared" si="198"/>
        <v/>
      </c>
      <c r="CX98" s="125" t="str">
        <f t="shared" si="199"/>
        <v/>
      </c>
      <c r="CY98" s="125" t="str">
        <f t="shared" si="200"/>
        <v/>
      </c>
      <c r="CZ98" s="125" t="str">
        <f t="shared" si="201"/>
        <v/>
      </c>
      <c r="DA98" s="125" t="str">
        <f t="shared" si="202"/>
        <v/>
      </c>
      <c r="DB98" s="125" t="str">
        <f t="shared" si="203"/>
        <v/>
      </c>
      <c r="DC98" s="125" t="str">
        <f t="shared" si="204"/>
        <v/>
      </c>
      <c r="DD98" s="125" t="str">
        <f t="shared" si="205"/>
        <v/>
      </c>
      <c r="DE98" s="125" t="str">
        <f t="shared" si="206"/>
        <v/>
      </c>
      <c r="DF98" s="125" t="str">
        <f t="shared" si="207"/>
        <v/>
      </c>
      <c r="DG98" s="125" t="str">
        <f t="shared" si="208"/>
        <v/>
      </c>
      <c r="DH98" s="125" t="str">
        <f t="shared" si="209"/>
        <v/>
      </c>
      <c r="DI98" s="125" t="str">
        <f t="shared" si="210"/>
        <v/>
      </c>
      <c r="DJ98" s="125" t="str">
        <f t="shared" si="211"/>
        <v/>
      </c>
      <c r="DK98" s="125" t="str">
        <f t="shared" si="212"/>
        <v/>
      </c>
      <c r="DL98" s="125" t="str">
        <f t="shared" si="213"/>
        <v/>
      </c>
      <c r="DM98" s="125" t="str">
        <f t="shared" si="214"/>
        <v/>
      </c>
      <c r="DN98" s="125" t="str">
        <f t="shared" si="215"/>
        <v/>
      </c>
      <c r="DO98" s="125" t="str">
        <f t="shared" si="216"/>
        <v/>
      </c>
      <c r="DP98" s="125" t="str">
        <f t="shared" si="217"/>
        <v/>
      </c>
      <c r="DQ98" s="125" t="str">
        <f t="shared" si="218"/>
        <v/>
      </c>
      <c r="DR98" s="125" t="str">
        <f t="shared" si="219"/>
        <v/>
      </c>
      <c r="DS98" s="125" t="str">
        <f t="shared" si="220"/>
        <v/>
      </c>
      <c r="DT98" s="125" t="str">
        <f t="shared" si="221"/>
        <v/>
      </c>
      <c r="DU98" s="125" t="str">
        <f t="shared" si="222"/>
        <v/>
      </c>
      <c r="DV98" s="125" t="str">
        <f t="shared" si="223"/>
        <v/>
      </c>
      <c r="DW98" s="125" t="str">
        <f t="shared" si="224"/>
        <v/>
      </c>
      <c r="DX98" s="125" t="str">
        <f t="shared" si="225"/>
        <v/>
      </c>
      <c r="DY98" s="125" t="str">
        <f t="shared" si="226"/>
        <v/>
      </c>
      <c r="DZ98" s="125" t="str">
        <f t="shared" si="227"/>
        <v/>
      </c>
      <c r="EA98" s="125" t="str">
        <f t="shared" si="228"/>
        <v/>
      </c>
      <c r="EB98" s="125" t="str">
        <f t="shared" si="229"/>
        <v/>
      </c>
      <c r="EC98" s="125" t="str">
        <f t="shared" si="230"/>
        <v/>
      </c>
      <c r="ED98" s="125" t="str">
        <f t="shared" si="231"/>
        <v/>
      </c>
      <c r="EE98" s="125" t="str">
        <f t="shared" si="232"/>
        <v/>
      </c>
      <c r="EF98" s="125" t="str">
        <f t="shared" si="233"/>
        <v/>
      </c>
      <c r="EG98" s="125" t="str">
        <f t="shared" si="234"/>
        <v/>
      </c>
      <c r="EH98" s="125" t="str">
        <f t="shared" si="235"/>
        <v/>
      </c>
      <c r="EI98" s="125" t="str">
        <f t="shared" si="236"/>
        <v/>
      </c>
      <c r="EJ98" s="125" t="str">
        <f t="shared" si="237"/>
        <v/>
      </c>
      <c r="EK98" s="125" t="str">
        <f t="shared" si="238"/>
        <v/>
      </c>
      <c r="EL98" s="125" t="str">
        <f t="shared" si="239"/>
        <v/>
      </c>
      <c r="EM98" s="125" t="str">
        <f t="shared" si="240"/>
        <v/>
      </c>
      <c r="EN98" s="125" t="str">
        <f t="shared" si="241"/>
        <v/>
      </c>
      <c r="EO98" s="125" t="str">
        <f t="shared" si="281"/>
        <v/>
      </c>
      <c r="EP98" s="125" t="str">
        <f t="shared" si="281"/>
        <v/>
      </c>
      <c r="EQ98" s="125" t="str">
        <f t="shared" si="281"/>
        <v/>
      </c>
      <c r="ER98" s="125" t="str">
        <f t="shared" si="242"/>
        <v/>
      </c>
      <c r="ES98" s="125" t="str">
        <f t="shared" si="243"/>
        <v/>
      </c>
      <c r="ET98" s="125" t="str">
        <f t="shared" si="244"/>
        <v/>
      </c>
      <c r="EU98" s="125" t="str">
        <f t="shared" si="245"/>
        <v/>
      </c>
      <c r="EV98" s="125" t="str">
        <f t="shared" si="246"/>
        <v/>
      </c>
      <c r="EW98" s="125" t="str">
        <f t="shared" si="247"/>
        <v/>
      </c>
      <c r="EX98" s="125" t="str">
        <f t="shared" si="282"/>
        <v/>
      </c>
      <c r="EY98" s="125" t="str">
        <f t="shared" si="282"/>
        <v/>
      </c>
      <c r="EZ98" s="125" t="str">
        <f t="shared" si="282"/>
        <v/>
      </c>
      <c r="FA98" s="125" t="str">
        <f t="shared" si="282"/>
        <v/>
      </c>
      <c r="FB98" s="125" t="str">
        <f t="shared" si="248"/>
        <v/>
      </c>
      <c r="FC98" s="125" t="str">
        <f t="shared" si="249"/>
        <v/>
      </c>
      <c r="FD98" s="125" t="str">
        <f t="shared" si="283"/>
        <v/>
      </c>
      <c r="FE98" s="125" t="str">
        <f t="shared" si="283"/>
        <v/>
      </c>
      <c r="FF98" s="125" t="str">
        <f t="shared" si="283"/>
        <v/>
      </c>
      <c r="FG98" s="125" t="str">
        <f t="shared" si="283"/>
        <v/>
      </c>
      <c r="FH98" s="125" t="str">
        <f t="shared" si="283"/>
        <v/>
      </c>
      <c r="FI98" s="125" t="str">
        <f t="shared" si="250"/>
        <v/>
      </c>
      <c r="FJ98" s="125" t="str">
        <f t="shared" si="251"/>
        <v/>
      </c>
      <c r="FK98" s="125" t="str">
        <f t="shared" si="252"/>
        <v/>
      </c>
      <c r="FL98" s="125" t="str">
        <f t="shared" si="253"/>
        <v/>
      </c>
      <c r="FM98" s="125" t="str">
        <f t="shared" si="254"/>
        <v/>
      </c>
      <c r="FN98" s="125" t="str">
        <f t="shared" si="255"/>
        <v/>
      </c>
      <c r="FO98" s="125" t="str">
        <f t="shared" si="284"/>
        <v/>
      </c>
      <c r="FP98" s="125" t="str">
        <f t="shared" si="284"/>
        <v/>
      </c>
      <c r="FQ98" s="125" t="str">
        <f t="shared" si="284"/>
        <v/>
      </c>
      <c r="FR98" s="125" t="str">
        <f t="shared" si="284"/>
        <v/>
      </c>
      <c r="FS98" s="125" t="str">
        <f t="shared" si="284"/>
        <v/>
      </c>
      <c r="FT98" s="125" t="str">
        <f t="shared" si="256"/>
        <v/>
      </c>
      <c r="FU98" s="125" t="str">
        <f t="shared" si="257"/>
        <v/>
      </c>
      <c r="FV98" s="125" t="str">
        <f t="shared" si="258"/>
        <v/>
      </c>
      <c r="FW98" s="125" t="str">
        <f t="shared" si="259"/>
        <v/>
      </c>
      <c r="FX98" s="125" t="str">
        <f t="shared" si="260"/>
        <v/>
      </c>
      <c r="FY98" s="125" t="str">
        <f t="shared" si="261"/>
        <v/>
      </c>
      <c r="FZ98" s="125" t="str">
        <f t="shared" si="262"/>
        <v/>
      </c>
      <c r="GA98" s="125" t="str">
        <f t="shared" si="263"/>
        <v/>
      </c>
      <c r="GB98" s="129" t="str">
        <f t="shared" si="264"/>
        <v/>
      </c>
      <c r="GC98" s="10"/>
      <c r="GD98" s="173" t="str">
        <f t="shared" si="265"/>
        <v/>
      </c>
      <c r="GE98" s="173" t="str">
        <f t="shared" si="266"/>
        <v/>
      </c>
      <c r="GF98" s="173" t="str">
        <f t="shared" si="277"/>
        <v/>
      </c>
      <c r="GG98" s="173" t="str">
        <f t="shared" si="267"/>
        <v/>
      </c>
      <c r="GH98" s="183" t="str">
        <f t="shared" si="268"/>
        <v/>
      </c>
      <c r="GI98" s="182" t="str">
        <f t="shared" si="269"/>
        <v/>
      </c>
      <c r="GJ98" s="173" t="str">
        <f t="shared" si="270"/>
        <v/>
      </c>
      <c r="GK98" s="173" t="str">
        <f t="shared" si="271"/>
        <v/>
      </c>
      <c r="GL98" s="173" t="str">
        <f t="shared" si="278"/>
        <v/>
      </c>
      <c r="GM98" s="10"/>
      <c r="GN98" s="10"/>
      <c r="GO98" s="10"/>
      <c r="GP98" s="10"/>
      <c r="GT98" s="12"/>
      <c r="GU98" s="12">
        <f t="shared" si="272"/>
        <v>0</v>
      </c>
      <c r="GV98" s="30" t="str">
        <f>IF(EJ98="ok",CHOOSE(AQ98,'Product Group Codes'!$B$4,'Product Group Codes'!$B$14,'Product Group Codes'!$B$24,'Product Group Codes'!$B$34,'Product Group Codes'!$B$39,'Product Group Codes'!$B$44,'Product Group Codes'!$B$47),"")</f>
        <v/>
      </c>
      <c r="GX98" s="156" t="b">
        <f t="shared" si="273"/>
        <v>1</v>
      </c>
      <c r="GY98" s="156" t="b">
        <f t="shared" si="274"/>
        <v>0</v>
      </c>
      <c r="GZ98" s="156" t="b">
        <f t="shared" si="275"/>
        <v>0</v>
      </c>
      <c r="HB98" s="156" t="b">
        <f t="shared" si="276"/>
        <v>0</v>
      </c>
      <c r="HD98" s="13" t="s">
        <v>3</v>
      </c>
    </row>
    <row r="99" spans="1:212" s="11" customFormat="1" ht="25.5">
      <c r="A99" s="28">
        <v>89</v>
      </c>
      <c r="B99" s="29" t="str">
        <f t="shared" si="195"/>
        <v/>
      </c>
      <c r="C99" s="143"/>
      <c r="D99" s="42"/>
      <c r="E99" s="42"/>
      <c r="F99" s="42"/>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26"/>
      <c r="AT99" s="17"/>
      <c r="AU99" s="26"/>
      <c r="AV99" s="121"/>
      <c r="AW99" s="17"/>
      <c r="AX99" s="26"/>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27"/>
      <c r="CJ99" s="164"/>
      <c r="CK99" s="172" t="str">
        <f t="shared" si="196"/>
        <v/>
      </c>
      <c r="CL99" s="168"/>
      <c r="CM99" s="169"/>
      <c r="CN99" s="169"/>
      <c r="CO99" s="169"/>
      <c r="CP99" s="188"/>
      <c r="CQ99" s="168"/>
      <c r="CR99" s="169"/>
      <c r="CS99" s="169"/>
      <c r="CT99" s="185"/>
      <c r="CU99" s="119"/>
      <c r="CV99" s="125" t="str">
        <f t="shared" si="197"/>
        <v/>
      </c>
      <c r="CW99" s="125" t="str">
        <f t="shared" si="198"/>
        <v/>
      </c>
      <c r="CX99" s="125" t="str">
        <f t="shared" si="199"/>
        <v/>
      </c>
      <c r="CY99" s="125" t="str">
        <f t="shared" si="200"/>
        <v/>
      </c>
      <c r="CZ99" s="125" t="str">
        <f t="shared" si="201"/>
        <v/>
      </c>
      <c r="DA99" s="125" t="str">
        <f t="shared" si="202"/>
        <v/>
      </c>
      <c r="DB99" s="125" t="str">
        <f t="shared" si="203"/>
        <v/>
      </c>
      <c r="DC99" s="125" t="str">
        <f t="shared" si="204"/>
        <v/>
      </c>
      <c r="DD99" s="125" t="str">
        <f t="shared" si="205"/>
        <v/>
      </c>
      <c r="DE99" s="125" t="str">
        <f t="shared" si="206"/>
        <v/>
      </c>
      <c r="DF99" s="125" t="str">
        <f t="shared" si="207"/>
        <v/>
      </c>
      <c r="DG99" s="125" t="str">
        <f t="shared" si="208"/>
        <v/>
      </c>
      <c r="DH99" s="125" t="str">
        <f t="shared" si="209"/>
        <v/>
      </c>
      <c r="DI99" s="125" t="str">
        <f t="shared" si="210"/>
        <v/>
      </c>
      <c r="DJ99" s="125" t="str">
        <f t="shared" si="211"/>
        <v/>
      </c>
      <c r="DK99" s="125" t="str">
        <f t="shared" si="212"/>
        <v/>
      </c>
      <c r="DL99" s="125" t="str">
        <f t="shared" si="213"/>
        <v/>
      </c>
      <c r="DM99" s="125" t="str">
        <f t="shared" si="214"/>
        <v/>
      </c>
      <c r="DN99" s="125" t="str">
        <f t="shared" si="215"/>
        <v/>
      </c>
      <c r="DO99" s="125" t="str">
        <f t="shared" si="216"/>
        <v/>
      </c>
      <c r="DP99" s="125" t="str">
        <f t="shared" si="217"/>
        <v/>
      </c>
      <c r="DQ99" s="125" t="str">
        <f t="shared" si="218"/>
        <v/>
      </c>
      <c r="DR99" s="125" t="str">
        <f t="shared" si="219"/>
        <v/>
      </c>
      <c r="DS99" s="125" t="str">
        <f t="shared" si="220"/>
        <v/>
      </c>
      <c r="DT99" s="125" t="str">
        <f t="shared" si="221"/>
        <v/>
      </c>
      <c r="DU99" s="125" t="str">
        <f t="shared" si="222"/>
        <v/>
      </c>
      <c r="DV99" s="125" t="str">
        <f t="shared" si="223"/>
        <v/>
      </c>
      <c r="DW99" s="125" t="str">
        <f t="shared" si="224"/>
        <v/>
      </c>
      <c r="DX99" s="125" t="str">
        <f t="shared" si="225"/>
        <v/>
      </c>
      <c r="DY99" s="125" t="str">
        <f t="shared" si="226"/>
        <v/>
      </c>
      <c r="DZ99" s="125" t="str">
        <f t="shared" si="227"/>
        <v/>
      </c>
      <c r="EA99" s="125" t="str">
        <f t="shared" si="228"/>
        <v/>
      </c>
      <c r="EB99" s="125" t="str">
        <f t="shared" si="229"/>
        <v/>
      </c>
      <c r="EC99" s="125" t="str">
        <f t="shared" si="230"/>
        <v/>
      </c>
      <c r="ED99" s="125" t="str">
        <f t="shared" si="231"/>
        <v/>
      </c>
      <c r="EE99" s="125" t="str">
        <f t="shared" si="232"/>
        <v/>
      </c>
      <c r="EF99" s="125" t="str">
        <f t="shared" si="233"/>
        <v/>
      </c>
      <c r="EG99" s="125" t="str">
        <f t="shared" si="234"/>
        <v/>
      </c>
      <c r="EH99" s="125" t="str">
        <f t="shared" si="235"/>
        <v/>
      </c>
      <c r="EI99" s="125" t="str">
        <f t="shared" si="236"/>
        <v/>
      </c>
      <c r="EJ99" s="125" t="str">
        <f t="shared" si="237"/>
        <v/>
      </c>
      <c r="EK99" s="125" t="str">
        <f t="shared" si="238"/>
        <v/>
      </c>
      <c r="EL99" s="125" t="str">
        <f t="shared" si="239"/>
        <v/>
      </c>
      <c r="EM99" s="125" t="str">
        <f t="shared" si="240"/>
        <v/>
      </c>
      <c r="EN99" s="125" t="str">
        <f t="shared" si="241"/>
        <v/>
      </c>
      <c r="EO99" s="125" t="str">
        <f t="shared" si="281"/>
        <v/>
      </c>
      <c r="EP99" s="125" t="str">
        <f t="shared" si="281"/>
        <v/>
      </c>
      <c r="EQ99" s="125" t="str">
        <f t="shared" si="281"/>
        <v/>
      </c>
      <c r="ER99" s="125" t="str">
        <f t="shared" si="242"/>
        <v/>
      </c>
      <c r="ES99" s="125" t="str">
        <f t="shared" si="243"/>
        <v/>
      </c>
      <c r="ET99" s="125" t="str">
        <f t="shared" si="244"/>
        <v/>
      </c>
      <c r="EU99" s="125" t="str">
        <f t="shared" si="245"/>
        <v/>
      </c>
      <c r="EV99" s="125" t="str">
        <f t="shared" si="246"/>
        <v/>
      </c>
      <c r="EW99" s="125" t="str">
        <f t="shared" si="247"/>
        <v/>
      </c>
      <c r="EX99" s="125" t="str">
        <f t="shared" si="282"/>
        <v/>
      </c>
      <c r="EY99" s="125" t="str">
        <f t="shared" si="282"/>
        <v/>
      </c>
      <c r="EZ99" s="125" t="str">
        <f t="shared" si="282"/>
        <v/>
      </c>
      <c r="FA99" s="125" t="str">
        <f t="shared" si="282"/>
        <v/>
      </c>
      <c r="FB99" s="125" t="str">
        <f t="shared" si="248"/>
        <v/>
      </c>
      <c r="FC99" s="125" t="str">
        <f t="shared" si="249"/>
        <v/>
      </c>
      <c r="FD99" s="125" t="str">
        <f t="shared" si="283"/>
        <v/>
      </c>
      <c r="FE99" s="125" t="str">
        <f t="shared" si="283"/>
        <v/>
      </c>
      <c r="FF99" s="125" t="str">
        <f t="shared" si="283"/>
        <v/>
      </c>
      <c r="FG99" s="125" t="str">
        <f t="shared" si="283"/>
        <v/>
      </c>
      <c r="FH99" s="125" t="str">
        <f t="shared" si="283"/>
        <v/>
      </c>
      <c r="FI99" s="125" t="str">
        <f t="shared" si="250"/>
        <v/>
      </c>
      <c r="FJ99" s="125" t="str">
        <f t="shared" si="251"/>
        <v/>
      </c>
      <c r="FK99" s="125" t="str">
        <f t="shared" si="252"/>
        <v/>
      </c>
      <c r="FL99" s="125" t="str">
        <f t="shared" si="253"/>
        <v/>
      </c>
      <c r="FM99" s="125" t="str">
        <f t="shared" si="254"/>
        <v/>
      </c>
      <c r="FN99" s="125" t="str">
        <f t="shared" si="255"/>
        <v/>
      </c>
      <c r="FO99" s="125" t="str">
        <f t="shared" si="284"/>
        <v/>
      </c>
      <c r="FP99" s="125" t="str">
        <f t="shared" si="284"/>
        <v/>
      </c>
      <c r="FQ99" s="125" t="str">
        <f t="shared" si="284"/>
        <v/>
      </c>
      <c r="FR99" s="125" t="str">
        <f t="shared" si="284"/>
        <v/>
      </c>
      <c r="FS99" s="125" t="str">
        <f t="shared" si="284"/>
        <v/>
      </c>
      <c r="FT99" s="125" t="str">
        <f t="shared" si="256"/>
        <v/>
      </c>
      <c r="FU99" s="125" t="str">
        <f t="shared" si="257"/>
        <v/>
      </c>
      <c r="FV99" s="125" t="str">
        <f t="shared" si="258"/>
        <v/>
      </c>
      <c r="FW99" s="125" t="str">
        <f t="shared" si="259"/>
        <v/>
      </c>
      <c r="FX99" s="125" t="str">
        <f t="shared" si="260"/>
        <v/>
      </c>
      <c r="FY99" s="125" t="str">
        <f t="shared" si="261"/>
        <v/>
      </c>
      <c r="FZ99" s="125" t="str">
        <f t="shared" si="262"/>
        <v/>
      </c>
      <c r="GA99" s="125" t="str">
        <f t="shared" si="263"/>
        <v/>
      </c>
      <c r="GB99" s="129" t="str">
        <f t="shared" si="264"/>
        <v/>
      </c>
      <c r="GC99" s="10"/>
      <c r="GD99" s="173" t="str">
        <f t="shared" si="265"/>
        <v/>
      </c>
      <c r="GE99" s="173" t="str">
        <f t="shared" si="266"/>
        <v/>
      </c>
      <c r="GF99" s="173" t="str">
        <f t="shared" si="277"/>
        <v/>
      </c>
      <c r="GG99" s="173" t="str">
        <f t="shared" si="267"/>
        <v/>
      </c>
      <c r="GH99" s="183" t="str">
        <f t="shared" si="268"/>
        <v/>
      </c>
      <c r="GI99" s="182" t="str">
        <f t="shared" si="269"/>
        <v/>
      </c>
      <c r="GJ99" s="173" t="str">
        <f t="shared" si="270"/>
        <v/>
      </c>
      <c r="GK99" s="173" t="str">
        <f t="shared" si="271"/>
        <v/>
      </c>
      <c r="GL99" s="173" t="str">
        <f t="shared" si="278"/>
        <v/>
      </c>
      <c r="GM99" s="10"/>
      <c r="GN99" s="10"/>
      <c r="GO99" s="10"/>
      <c r="GP99" s="10"/>
      <c r="GT99" s="12"/>
      <c r="GU99" s="12">
        <f t="shared" si="272"/>
        <v>0</v>
      </c>
      <c r="GV99" s="30" t="str">
        <f>IF(EJ99="ok",CHOOSE(AQ99,'Product Group Codes'!$B$4,'Product Group Codes'!$B$14,'Product Group Codes'!$B$24,'Product Group Codes'!$B$34,'Product Group Codes'!$B$39,'Product Group Codes'!$B$44,'Product Group Codes'!$B$47),"")</f>
        <v/>
      </c>
      <c r="GX99" s="156" t="b">
        <f t="shared" si="273"/>
        <v>1</v>
      </c>
      <c r="GY99" s="156" t="b">
        <f t="shared" si="274"/>
        <v>0</v>
      </c>
      <c r="GZ99" s="156" t="b">
        <f t="shared" si="275"/>
        <v>0</v>
      </c>
      <c r="HB99" s="156" t="b">
        <f t="shared" si="276"/>
        <v>0</v>
      </c>
      <c r="HD99" s="13" t="s">
        <v>3</v>
      </c>
    </row>
    <row r="100" spans="1:212" s="11" customFormat="1" ht="25.5">
      <c r="A100" s="28">
        <v>90</v>
      </c>
      <c r="B100" s="29" t="str">
        <f t="shared" si="195"/>
        <v/>
      </c>
      <c r="C100" s="143"/>
      <c r="D100" s="42"/>
      <c r="E100" s="42"/>
      <c r="F100" s="42"/>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26"/>
      <c r="AT100" s="17"/>
      <c r="AU100" s="26"/>
      <c r="AV100" s="121"/>
      <c r="AW100" s="17"/>
      <c r="AX100" s="26"/>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27"/>
      <c r="CJ100" s="164"/>
      <c r="CK100" s="172" t="str">
        <f t="shared" si="196"/>
        <v/>
      </c>
      <c r="CL100" s="168"/>
      <c r="CM100" s="169"/>
      <c r="CN100" s="169"/>
      <c r="CO100" s="169"/>
      <c r="CP100" s="188"/>
      <c r="CQ100" s="168"/>
      <c r="CR100" s="169"/>
      <c r="CS100" s="169"/>
      <c r="CT100" s="185"/>
      <c r="CU100" s="119"/>
      <c r="CV100" s="125" t="str">
        <f t="shared" si="197"/>
        <v/>
      </c>
      <c r="CW100" s="125" t="str">
        <f t="shared" si="198"/>
        <v/>
      </c>
      <c r="CX100" s="125" t="str">
        <f t="shared" si="199"/>
        <v/>
      </c>
      <c r="CY100" s="125" t="str">
        <f t="shared" si="200"/>
        <v/>
      </c>
      <c r="CZ100" s="125" t="str">
        <f t="shared" si="201"/>
        <v/>
      </c>
      <c r="DA100" s="125" t="str">
        <f t="shared" si="202"/>
        <v/>
      </c>
      <c r="DB100" s="125" t="str">
        <f t="shared" si="203"/>
        <v/>
      </c>
      <c r="DC100" s="125" t="str">
        <f t="shared" si="204"/>
        <v/>
      </c>
      <c r="DD100" s="125" t="str">
        <f t="shared" si="205"/>
        <v/>
      </c>
      <c r="DE100" s="125" t="str">
        <f t="shared" si="206"/>
        <v/>
      </c>
      <c r="DF100" s="125" t="str">
        <f t="shared" si="207"/>
        <v/>
      </c>
      <c r="DG100" s="125" t="str">
        <f t="shared" si="208"/>
        <v/>
      </c>
      <c r="DH100" s="125" t="str">
        <f t="shared" si="209"/>
        <v/>
      </c>
      <c r="DI100" s="125" t="str">
        <f t="shared" si="210"/>
        <v/>
      </c>
      <c r="DJ100" s="125" t="str">
        <f t="shared" si="211"/>
        <v/>
      </c>
      <c r="DK100" s="125" t="str">
        <f t="shared" si="212"/>
        <v/>
      </c>
      <c r="DL100" s="125" t="str">
        <f t="shared" si="213"/>
        <v/>
      </c>
      <c r="DM100" s="125" t="str">
        <f t="shared" si="214"/>
        <v/>
      </c>
      <c r="DN100" s="125" t="str">
        <f t="shared" si="215"/>
        <v/>
      </c>
      <c r="DO100" s="125" t="str">
        <f t="shared" si="216"/>
        <v/>
      </c>
      <c r="DP100" s="125" t="str">
        <f t="shared" si="217"/>
        <v/>
      </c>
      <c r="DQ100" s="125" t="str">
        <f t="shared" si="218"/>
        <v/>
      </c>
      <c r="DR100" s="125" t="str">
        <f t="shared" si="219"/>
        <v/>
      </c>
      <c r="DS100" s="125" t="str">
        <f t="shared" si="220"/>
        <v/>
      </c>
      <c r="DT100" s="125" t="str">
        <f t="shared" si="221"/>
        <v/>
      </c>
      <c r="DU100" s="125" t="str">
        <f t="shared" si="222"/>
        <v/>
      </c>
      <c r="DV100" s="125" t="str">
        <f t="shared" si="223"/>
        <v/>
      </c>
      <c r="DW100" s="125" t="str">
        <f t="shared" si="224"/>
        <v/>
      </c>
      <c r="DX100" s="125" t="str">
        <f t="shared" si="225"/>
        <v/>
      </c>
      <c r="DY100" s="125" t="str">
        <f t="shared" si="226"/>
        <v/>
      </c>
      <c r="DZ100" s="125" t="str">
        <f t="shared" si="227"/>
        <v/>
      </c>
      <c r="EA100" s="125" t="str">
        <f t="shared" si="228"/>
        <v/>
      </c>
      <c r="EB100" s="125" t="str">
        <f t="shared" si="229"/>
        <v/>
      </c>
      <c r="EC100" s="125" t="str">
        <f t="shared" si="230"/>
        <v/>
      </c>
      <c r="ED100" s="125" t="str">
        <f t="shared" si="231"/>
        <v/>
      </c>
      <c r="EE100" s="125" t="str">
        <f t="shared" si="232"/>
        <v/>
      </c>
      <c r="EF100" s="125" t="str">
        <f t="shared" si="233"/>
        <v/>
      </c>
      <c r="EG100" s="125" t="str">
        <f t="shared" si="234"/>
        <v/>
      </c>
      <c r="EH100" s="125" t="str">
        <f t="shared" si="235"/>
        <v/>
      </c>
      <c r="EI100" s="125" t="str">
        <f t="shared" si="236"/>
        <v/>
      </c>
      <c r="EJ100" s="125" t="str">
        <f t="shared" si="237"/>
        <v/>
      </c>
      <c r="EK100" s="125" t="str">
        <f t="shared" si="238"/>
        <v/>
      </c>
      <c r="EL100" s="125" t="str">
        <f t="shared" si="239"/>
        <v/>
      </c>
      <c r="EM100" s="125" t="str">
        <f t="shared" si="240"/>
        <v/>
      </c>
      <c r="EN100" s="125" t="str">
        <f t="shared" si="241"/>
        <v/>
      </c>
      <c r="EO100" s="125" t="str">
        <f t="shared" si="281"/>
        <v/>
      </c>
      <c r="EP100" s="125" t="str">
        <f t="shared" si="281"/>
        <v/>
      </c>
      <c r="EQ100" s="125" t="str">
        <f t="shared" si="281"/>
        <v/>
      </c>
      <c r="ER100" s="125" t="str">
        <f t="shared" si="242"/>
        <v/>
      </c>
      <c r="ES100" s="125" t="str">
        <f t="shared" si="243"/>
        <v/>
      </c>
      <c r="ET100" s="125" t="str">
        <f t="shared" si="244"/>
        <v/>
      </c>
      <c r="EU100" s="125" t="str">
        <f t="shared" si="245"/>
        <v/>
      </c>
      <c r="EV100" s="125" t="str">
        <f t="shared" si="246"/>
        <v/>
      </c>
      <c r="EW100" s="125" t="str">
        <f t="shared" si="247"/>
        <v/>
      </c>
      <c r="EX100" s="125" t="str">
        <f t="shared" si="282"/>
        <v/>
      </c>
      <c r="EY100" s="125" t="str">
        <f t="shared" si="282"/>
        <v/>
      </c>
      <c r="EZ100" s="125" t="str">
        <f t="shared" si="282"/>
        <v/>
      </c>
      <c r="FA100" s="125" t="str">
        <f t="shared" si="282"/>
        <v/>
      </c>
      <c r="FB100" s="125" t="str">
        <f t="shared" si="248"/>
        <v/>
      </c>
      <c r="FC100" s="125" t="str">
        <f t="shared" si="249"/>
        <v/>
      </c>
      <c r="FD100" s="125" t="str">
        <f t="shared" si="283"/>
        <v/>
      </c>
      <c r="FE100" s="125" t="str">
        <f t="shared" si="283"/>
        <v/>
      </c>
      <c r="FF100" s="125" t="str">
        <f t="shared" si="283"/>
        <v/>
      </c>
      <c r="FG100" s="125" t="str">
        <f t="shared" si="283"/>
        <v/>
      </c>
      <c r="FH100" s="125" t="str">
        <f t="shared" si="283"/>
        <v/>
      </c>
      <c r="FI100" s="125" t="str">
        <f t="shared" si="250"/>
        <v/>
      </c>
      <c r="FJ100" s="125" t="str">
        <f t="shared" si="251"/>
        <v/>
      </c>
      <c r="FK100" s="125" t="str">
        <f t="shared" si="252"/>
        <v/>
      </c>
      <c r="FL100" s="125" t="str">
        <f t="shared" si="253"/>
        <v/>
      </c>
      <c r="FM100" s="125" t="str">
        <f t="shared" si="254"/>
        <v/>
      </c>
      <c r="FN100" s="125" t="str">
        <f t="shared" si="255"/>
        <v/>
      </c>
      <c r="FO100" s="125" t="str">
        <f t="shared" si="284"/>
        <v/>
      </c>
      <c r="FP100" s="125" t="str">
        <f t="shared" si="284"/>
        <v/>
      </c>
      <c r="FQ100" s="125" t="str">
        <f t="shared" si="284"/>
        <v/>
      </c>
      <c r="FR100" s="125" t="str">
        <f t="shared" si="284"/>
        <v/>
      </c>
      <c r="FS100" s="125" t="str">
        <f t="shared" si="284"/>
        <v/>
      </c>
      <c r="FT100" s="125" t="str">
        <f t="shared" si="256"/>
        <v/>
      </c>
      <c r="FU100" s="125" t="str">
        <f t="shared" si="257"/>
        <v/>
      </c>
      <c r="FV100" s="125" t="str">
        <f t="shared" si="258"/>
        <v/>
      </c>
      <c r="FW100" s="125" t="str">
        <f t="shared" si="259"/>
        <v/>
      </c>
      <c r="FX100" s="125" t="str">
        <f t="shared" si="260"/>
        <v/>
      </c>
      <c r="FY100" s="125" t="str">
        <f t="shared" si="261"/>
        <v/>
      </c>
      <c r="FZ100" s="125" t="str">
        <f t="shared" si="262"/>
        <v/>
      </c>
      <c r="GA100" s="125" t="str">
        <f t="shared" si="263"/>
        <v/>
      </c>
      <c r="GB100" s="129" t="str">
        <f t="shared" si="264"/>
        <v/>
      </c>
      <c r="GC100" s="10"/>
      <c r="GD100" s="173" t="str">
        <f t="shared" si="265"/>
        <v/>
      </c>
      <c r="GE100" s="173" t="str">
        <f t="shared" si="266"/>
        <v/>
      </c>
      <c r="GF100" s="173" t="str">
        <f t="shared" si="277"/>
        <v/>
      </c>
      <c r="GG100" s="173" t="str">
        <f t="shared" si="267"/>
        <v/>
      </c>
      <c r="GH100" s="183" t="str">
        <f t="shared" si="268"/>
        <v/>
      </c>
      <c r="GI100" s="182" t="str">
        <f t="shared" si="269"/>
        <v/>
      </c>
      <c r="GJ100" s="173" t="str">
        <f t="shared" si="270"/>
        <v/>
      </c>
      <c r="GK100" s="173" t="str">
        <f t="shared" si="271"/>
        <v/>
      </c>
      <c r="GL100" s="173" t="str">
        <f t="shared" si="278"/>
        <v/>
      </c>
      <c r="GM100" s="10"/>
      <c r="GN100" s="10"/>
      <c r="GO100" s="10"/>
      <c r="GP100" s="10"/>
      <c r="GT100" s="12"/>
      <c r="GU100" s="12">
        <f t="shared" si="272"/>
        <v>0</v>
      </c>
      <c r="GV100" s="30" t="str">
        <f>IF(EJ100="ok",CHOOSE(AQ100,'Product Group Codes'!$B$4,'Product Group Codes'!$B$14,'Product Group Codes'!$B$24,'Product Group Codes'!$B$34,'Product Group Codes'!$B$39,'Product Group Codes'!$B$44,'Product Group Codes'!$B$47),"")</f>
        <v/>
      </c>
      <c r="GX100" s="156" t="b">
        <f t="shared" si="273"/>
        <v>1</v>
      </c>
      <c r="GY100" s="156" t="b">
        <f t="shared" si="274"/>
        <v>0</v>
      </c>
      <c r="GZ100" s="156" t="b">
        <f t="shared" si="275"/>
        <v>0</v>
      </c>
      <c r="HB100" s="156" t="b">
        <f t="shared" si="276"/>
        <v>0</v>
      </c>
      <c r="HD100" s="13" t="s">
        <v>3</v>
      </c>
    </row>
    <row r="101" spans="1:212" s="11" customFormat="1" ht="25.5">
      <c r="A101" s="28">
        <v>91</v>
      </c>
      <c r="B101" s="29" t="str">
        <f t="shared" si="195"/>
        <v/>
      </c>
      <c r="C101" s="143"/>
      <c r="D101" s="42"/>
      <c r="E101" s="42"/>
      <c r="F101" s="42"/>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26"/>
      <c r="AT101" s="17"/>
      <c r="AU101" s="26"/>
      <c r="AV101" s="121"/>
      <c r="AW101" s="17"/>
      <c r="AX101" s="26"/>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27"/>
      <c r="CJ101" s="164"/>
      <c r="CK101" s="172" t="str">
        <f t="shared" si="196"/>
        <v/>
      </c>
      <c r="CL101" s="168"/>
      <c r="CM101" s="169"/>
      <c r="CN101" s="169"/>
      <c r="CO101" s="169"/>
      <c r="CP101" s="188"/>
      <c r="CQ101" s="168"/>
      <c r="CR101" s="169"/>
      <c r="CS101" s="169"/>
      <c r="CT101" s="185"/>
      <c r="CU101" s="119"/>
      <c r="CV101" s="125" t="str">
        <f t="shared" si="197"/>
        <v/>
      </c>
      <c r="CW101" s="125" t="str">
        <f t="shared" si="198"/>
        <v/>
      </c>
      <c r="CX101" s="125" t="str">
        <f t="shared" si="199"/>
        <v/>
      </c>
      <c r="CY101" s="125" t="str">
        <f t="shared" si="200"/>
        <v/>
      </c>
      <c r="CZ101" s="125" t="str">
        <f t="shared" si="201"/>
        <v/>
      </c>
      <c r="DA101" s="125" t="str">
        <f t="shared" si="202"/>
        <v/>
      </c>
      <c r="DB101" s="125" t="str">
        <f t="shared" si="203"/>
        <v/>
      </c>
      <c r="DC101" s="125" t="str">
        <f t="shared" si="204"/>
        <v/>
      </c>
      <c r="DD101" s="125" t="str">
        <f t="shared" si="205"/>
        <v/>
      </c>
      <c r="DE101" s="125" t="str">
        <f t="shared" si="206"/>
        <v/>
      </c>
      <c r="DF101" s="125" t="str">
        <f t="shared" si="207"/>
        <v/>
      </c>
      <c r="DG101" s="125" t="str">
        <f t="shared" si="208"/>
        <v/>
      </c>
      <c r="DH101" s="125" t="str">
        <f t="shared" si="209"/>
        <v/>
      </c>
      <c r="DI101" s="125" t="str">
        <f t="shared" si="210"/>
        <v/>
      </c>
      <c r="DJ101" s="125" t="str">
        <f t="shared" si="211"/>
        <v/>
      </c>
      <c r="DK101" s="125" t="str">
        <f t="shared" si="212"/>
        <v/>
      </c>
      <c r="DL101" s="125" t="str">
        <f t="shared" si="213"/>
        <v/>
      </c>
      <c r="DM101" s="125" t="str">
        <f t="shared" si="214"/>
        <v/>
      </c>
      <c r="DN101" s="125" t="str">
        <f t="shared" si="215"/>
        <v/>
      </c>
      <c r="DO101" s="125" t="str">
        <f t="shared" si="216"/>
        <v/>
      </c>
      <c r="DP101" s="125" t="str">
        <f t="shared" si="217"/>
        <v/>
      </c>
      <c r="DQ101" s="125" t="str">
        <f t="shared" si="218"/>
        <v/>
      </c>
      <c r="DR101" s="125" t="str">
        <f t="shared" si="219"/>
        <v/>
      </c>
      <c r="DS101" s="125" t="str">
        <f t="shared" si="220"/>
        <v/>
      </c>
      <c r="DT101" s="125" t="str">
        <f t="shared" si="221"/>
        <v/>
      </c>
      <c r="DU101" s="125" t="str">
        <f t="shared" si="222"/>
        <v/>
      </c>
      <c r="DV101" s="125" t="str">
        <f t="shared" si="223"/>
        <v/>
      </c>
      <c r="DW101" s="125" t="str">
        <f t="shared" si="224"/>
        <v/>
      </c>
      <c r="DX101" s="125" t="str">
        <f t="shared" si="225"/>
        <v/>
      </c>
      <c r="DY101" s="125" t="str">
        <f t="shared" si="226"/>
        <v/>
      </c>
      <c r="DZ101" s="125" t="str">
        <f t="shared" si="227"/>
        <v/>
      </c>
      <c r="EA101" s="125" t="str">
        <f t="shared" si="228"/>
        <v/>
      </c>
      <c r="EB101" s="125" t="str">
        <f t="shared" si="229"/>
        <v/>
      </c>
      <c r="EC101" s="125" t="str">
        <f t="shared" si="230"/>
        <v/>
      </c>
      <c r="ED101" s="125" t="str">
        <f t="shared" si="231"/>
        <v/>
      </c>
      <c r="EE101" s="125" t="str">
        <f t="shared" si="232"/>
        <v/>
      </c>
      <c r="EF101" s="125" t="str">
        <f t="shared" si="233"/>
        <v/>
      </c>
      <c r="EG101" s="125" t="str">
        <f t="shared" si="234"/>
        <v/>
      </c>
      <c r="EH101" s="125" t="str">
        <f t="shared" si="235"/>
        <v/>
      </c>
      <c r="EI101" s="125" t="str">
        <f t="shared" si="236"/>
        <v/>
      </c>
      <c r="EJ101" s="125" t="str">
        <f t="shared" si="237"/>
        <v/>
      </c>
      <c r="EK101" s="125" t="str">
        <f t="shared" si="238"/>
        <v/>
      </c>
      <c r="EL101" s="125" t="str">
        <f t="shared" si="239"/>
        <v/>
      </c>
      <c r="EM101" s="125" t="str">
        <f t="shared" si="240"/>
        <v/>
      </c>
      <c r="EN101" s="125" t="str">
        <f t="shared" si="241"/>
        <v/>
      </c>
      <c r="EO101" s="125" t="str">
        <f t="shared" si="281"/>
        <v/>
      </c>
      <c r="EP101" s="125" t="str">
        <f t="shared" si="281"/>
        <v/>
      </c>
      <c r="EQ101" s="125" t="str">
        <f t="shared" si="281"/>
        <v/>
      </c>
      <c r="ER101" s="125" t="str">
        <f t="shared" si="242"/>
        <v/>
      </c>
      <c r="ES101" s="125" t="str">
        <f t="shared" si="243"/>
        <v/>
      </c>
      <c r="ET101" s="125" t="str">
        <f t="shared" si="244"/>
        <v/>
      </c>
      <c r="EU101" s="125" t="str">
        <f t="shared" si="245"/>
        <v/>
      </c>
      <c r="EV101" s="125" t="str">
        <f t="shared" si="246"/>
        <v/>
      </c>
      <c r="EW101" s="125" t="str">
        <f t="shared" si="247"/>
        <v/>
      </c>
      <c r="EX101" s="125" t="str">
        <f t="shared" si="282"/>
        <v/>
      </c>
      <c r="EY101" s="125" t="str">
        <f t="shared" si="282"/>
        <v/>
      </c>
      <c r="EZ101" s="125" t="str">
        <f t="shared" si="282"/>
        <v/>
      </c>
      <c r="FA101" s="125" t="str">
        <f t="shared" si="282"/>
        <v/>
      </c>
      <c r="FB101" s="125" t="str">
        <f t="shared" si="248"/>
        <v/>
      </c>
      <c r="FC101" s="125" t="str">
        <f t="shared" si="249"/>
        <v/>
      </c>
      <c r="FD101" s="125" t="str">
        <f t="shared" ref="FD101:FH110" si="285">IF(COUNTA($C101:$CI101)=0,"","ok")</f>
        <v/>
      </c>
      <c r="FE101" s="125" t="str">
        <f t="shared" si="285"/>
        <v/>
      </c>
      <c r="FF101" s="125" t="str">
        <f t="shared" si="285"/>
        <v/>
      </c>
      <c r="FG101" s="125" t="str">
        <f t="shared" si="285"/>
        <v/>
      </c>
      <c r="FH101" s="125" t="str">
        <f t="shared" si="285"/>
        <v/>
      </c>
      <c r="FI101" s="125" t="str">
        <f t="shared" si="250"/>
        <v/>
      </c>
      <c r="FJ101" s="125" t="str">
        <f t="shared" si="251"/>
        <v/>
      </c>
      <c r="FK101" s="125" t="str">
        <f t="shared" si="252"/>
        <v/>
      </c>
      <c r="FL101" s="125" t="str">
        <f t="shared" si="253"/>
        <v/>
      </c>
      <c r="FM101" s="125" t="str">
        <f t="shared" si="254"/>
        <v/>
      </c>
      <c r="FN101" s="125" t="str">
        <f t="shared" si="255"/>
        <v/>
      </c>
      <c r="FO101" s="125" t="str">
        <f t="shared" ref="FO101:FS110" si="286">IF(COUNTA($C101:$CI101)=0,"","ok")</f>
        <v/>
      </c>
      <c r="FP101" s="125" t="str">
        <f t="shared" si="286"/>
        <v/>
      </c>
      <c r="FQ101" s="125" t="str">
        <f t="shared" si="286"/>
        <v/>
      </c>
      <c r="FR101" s="125" t="str">
        <f t="shared" si="286"/>
        <v/>
      </c>
      <c r="FS101" s="125" t="str">
        <f t="shared" si="286"/>
        <v/>
      </c>
      <c r="FT101" s="125" t="str">
        <f t="shared" si="256"/>
        <v/>
      </c>
      <c r="FU101" s="125" t="str">
        <f t="shared" si="257"/>
        <v/>
      </c>
      <c r="FV101" s="125" t="str">
        <f t="shared" si="258"/>
        <v/>
      </c>
      <c r="FW101" s="125" t="str">
        <f t="shared" si="259"/>
        <v/>
      </c>
      <c r="FX101" s="125" t="str">
        <f t="shared" si="260"/>
        <v/>
      </c>
      <c r="FY101" s="125" t="str">
        <f t="shared" si="261"/>
        <v/>
      </c>
      <c r="FZ101" s="125" t="str">
        <f t="shared" si="262"/>
        <v/>
      </c>
      <c r="GA101" s="125" t="str">
        <f t="shared" si="263"/>
        <v/>
      </c>
      <c r="GB101" s="129" t="str">
        <f t="shared" si="264"/>
        <v/>
      </c>
      <c r="GC101" s="10"/>
      <c r="GD101" s="173" t="str">
        <f t="shared" si="265"/>
        <v/>
      </c>
      <c r="GE101" s="173" t="str">
        <f t="shared" si="266"/>
        <v/>
      </c>
      <c r="GF101" s="173" t="str">
        <f t="shared" si="277"/>
        <v/>
      </c>
      <c r="GG101" s="173" t="str">
        <f t="shared" si="267"/>
        <v/>
      </c>
      <c r="GH101" s="183" t="str">
        <f t="shared" si="268"/>
        <v/>
      </c>
      <c r="GI101" s="182" t="str">
        <f t="shared" si="269"/>
        <v/>
      </c>
      <c r="GJ101" s="173" t="str">
        <f t="shared" si="270"/>
        <v/>
      </c>
      <c r="GK101" s="173" t="str">
        <f t="shared" si="271"/>
        <v/>
      </c>
      <c r="GL101" s="173" t="str">
        <f t="shared" si="278"/>
        <v/>
      </c>
      <c r="GM101" s="10"/>
      <c r="GN101" s="10"/>
      <c r="GO101" s="10"/>
      <c r="GP101" s="10"/>
      <c r="GT101" s="12"/>
      <c r="GU101" s="12">
        <f t="shared" si="272"/>
        <v>0</v>
      </c>
      <c r="GV101" s="30" t="str">
        <f>IF(EJ101="ok",CHOOSE(AQ101,'Product Group Codes'!$B$4,'Product Group Codes'!$B$14,'Product Group Codes'!$B$24,'Product Group Codes'!$B$34,'Product Group Codes'!$B$39,'Product Group Codes'!$B$44,'Product Group Codes'!$B$47),"")</f>
        <v/>
      </c>
      <c r="GX101" s="156" t="b">
        <f t="shared" si="273"/>
        <v>1</v>
      </c>
      <c r="GY101" s="156" t="b">
        <f t="shared" si="274"/>
        <v>0</v>
      </c>
      <c r="GZ101" s="156" t="b">
        <f t="shared" si="275"/>
        <v>0</v>
      </c>
      <c r="HB101" s="156" t="b">
        <f t="shared" si="276"/>
        <v>0</v>
      </c>
      <c r="HD101" s="13" t="s">
        <v>3</v>
      </c>
    </row>
    <row r="102" spans="1:212" s="11" customFormat="1" ht="25.5">
      <c r="A102" s="28">
        <v>92</v>
      </c>
      <c r="B102" s="29" t="str">
        <f t="shared" si="195"/>
        <v/>
      </c>
      <c r="C102" s="143"/>
      <c r="D102" s="42"/>
      <c r="E102" s="42"/>
      <c r="F102" s="42"/>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26"/>
      <c r="AT102" s="17"/>
      <c r="AU102" s="26"/>
      <c r="AV102" s="121"/>
      <c r="AW102" s="17"/>
      <c r="AX102" s="26"/>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27"/>
      <c r="CJ102" s="164"/>
      <c r="CK102" s="172" t="str">
        <f t="shared" si="196"/>
        <v/>
      </c>
      <c r="CL102" s="168"/>
      <c r="CM102" s="169"/>
      <c r="CN102" s="169"/>
      <c r="CO102" s="169"/>
      <c r="CP102" s="188"/>
      <c r="CQ102" s="168"/>
      <c r="CR102" s="169"/>
      <c r="CS102" s="169"/>
      <c r="CT102" s="185"/>
      <c r="CU102" s="119"/>
      <c r="CV102" s="125" t="str">
        <f t="shared" si="197"/>
        <v/>
      </c>
      <c r="CW102" s="125" t="str">
        <f t="shared" si="198"/>
        <v/>
      </c>
      <c r="CX102" s="125" t="str">
        <f t="shared" si="199"/>
        <v/>
      </c>
      <c r="CY102" s="125" t="str">
        <f t="shared" si="200"/>
        <v/>
      </c>
      <c r="CZ102" s="125" t="str">
        <f t="shared" si="201"/>
        <v/>
      </c>
      <c r="DA102" s="125" t="str">
        <f t="shared" si="202"/>
        <v/>
      </c>
      <c r="DB102" s="125" t="str">
        <f t="shared" si="203"/>
        <v/>
      </c>
      <c r="DC102" s="125" t="str">
        <f t="shared" si="204"/>
        <v/>
      </c>
      <c r="DD102" s="125" t="str">
        <f t="shared" si="205"/>
        <v/>
      </c>
      <c r="DE102" s="125" t="str">
        <f t="shared" si="206"/>
        <v/>
      </c>
      <c r="DF102" s="125" t="str">
        <f t="shared" si="207"/>
        <v/>
      </c>
      <c r="DG102" s="125" t="str">
        <f t="shared" si="208"/>
        <v/>
      </c>
      <c r="DH102" s="125" t="str">
        <f t="shared" si="209"/>
        <v/>
      </c>
      <c r="DI102" s="125" t="str">
        <f t="shared" si="210"/>
        <v/>
      </c>
      <c r="DJ102" s="125" t="str">
        <f t="shared" si="211"/>
        <v/>
      </c>
      <c r="DK102" s="125" t="str">
        <f t="shared" si="212"/>
        <v/>
      </c>
      <c r="DL102" s="125" t="str">
        <f t="shared" si="213"/>
        <v/>
      </c>
      <c r="DM102" s="125" t="str">
        <f t="shared" si="214"/>
        <v/>
      </c>
      <c r="DN102" s="125" t="str">
        <f t="shared" si="215"/>
        <v/>
      </c>
      <c r="DO102" s="125" t="str">
        <f t="shared" si="216"/>
        <v/>
      </c>
      <c r="DP102" s="125" t="str">
        <f t="shared" si="217"/>
        <v/>
      </c>
      <c r="DQ102" s="125" t="str">
        <f t="shared" si="218"/>
        <v/>
      </c>
      <c r="DR102" s="125" t="str">
        <f t="shared" si="219"/>
        <v/>
      </c>
      <c r="DS102" s="125" t="str">
        <f t="shared" si="220"/>
        <v/>
      </c>
      <c r="DT102" s="125" t="str">
        <f t="shared" si="221"/>
        <v/>
      </c>
      <c r="DU102" s="125" t="str">
        <f t="shared" si="222"/>
        <v/>
      </c>
      <c r="DV102" s="125" t="str">
        <f t="shared" si="223"/>
        <v/>
      </c>
      <c r="DW102" s="125" t="str">
        <f t="shared" si="224"/>
        <v/>
      </c>
      <c r="DX102" s="125" t="str">
        <f t="shared" si="225"/>
        <v/>
      </c>
      <c r="DY102" s="125" t="str">
        <f t="shared" si="226"/>
        <v/>
      </c>
      <c r="DZ102" s="125" t="str">
        <f t="shared" si="227"/>
        <v/>
      </c>
      <c r="EA102" s="125" t="str">
        <f t="shared" si="228"/>
        <v/>
      </c>
      <c r="EB102" s="125" t="str">
        <f t="shared" si="229"/>
        <v/>
      </c>
      <c r="EC102" s="125" t="str">
        <f t="shared" si="230"/>
        <v/>
      </c>
      <c r="ED102" s="125" t="str">
        <f t="shared" si="231"/>
        <v/>
      </c>
      <c r="EE102" s="125" t="str">
        <f t="shared" si="232"/>
        <v/>
      </c>
      <c r="EF102" s="125" t="str">
        <f t="shared" si="233"/>
        <v/>
      </c>
      <c r="EG102" s="125" t="str">
        <f t="shared" si="234"/>
        <v/>
      </c>
      <c r="EH102" s="125" t="str">
        <f t="shared" si="235"/>
        <v/>
      </c>
      <c r="EI102" s="125" t="str">
        <f t="shared" si="236"/>
        <v/>
      </c>
      <c r="EJ102" s="125" t="str">
        <f t="shared" si="237"/>
        <v/>
      </c>
      <c r="EK102" s="125" t="str">
        <f t="shared" si="238"/>
        <v/>
      </c>
      <c r="EL102" s="125" t="str">
        <f t="shared" si="239"/>
        <v/>
      </c>
      <c r="EM102" s="125" t="str">
        <f t="shared" si="240"/>
        <v/>
      </c>
      <c r="EN102" s="125" t="str">
        <f t="shared" si="241"/>
        <v/>
      </c>
      <c r="EO102" s="125" t="str">
        <f t="shared" si="281"/>
        <v/>
      </c>
      <c r="EP102" s="125" t="str">
        <f t="shared" si="281"/>
        <v/>
      </c>
      <c r="EQ102" s="125" t="str">
        <f t="shared" si="281"/>
        <v/>
      </c>
      <c r="ER102" s="125" t="str">
        <f t="shared" si="242"/>
        <v/>
      </c>
      <c r="ES102" s="125" t="str">
        <f t="shared" si="243"/>
        <v/>
      </c>
      <c r="ET102" s="125" t="str">
        <f t="shared" si="244"/>
        <v/>
      </c>
      <c r="EU102" s="125" t="str">
        <f t="shared" si="245"/>
        <v/>
      </c>
      <c r="EV102" s="125" t="str">
        <f t="shared" si="246"/>
        <v/>
      </c>
      <c r="EW102" s="125" t="str">
        <f t="shared" si="247"/>
        <v/>
      </c>
      <c r="EX102" s="125" t="str">
        <f t="shared" si="282"/>
        <v/>
      </c>
      <c r="EY102" s="125" t="str">
        <f t="shared" si="282"/>
        <v/>
      </c>
      <c r="EZ102" s="125" t="str">
        <f t="shared" si="282"/>
        <v/>
      </c>
      <c r="FA102" s="125" t="str">
        <f t="shared" si="282"/>
        <v/>
      </c>
      <c r="FB102" s="125" t="str">
        <f t="shared" si="248"/>
        <v/>
      </c>
      <c r="FC102" s="125" t="str">
        <f t="shared" si="249"/>
        <v/>
      </c>
      <c r="FD102" s="125" t="str">
        <f t="shared" si="285"/>
        <v/>
      </c>
      <c r="FE102" s="125" t="str">
        <f t="shared" si="285"/>
        <v/>
      </c>
      <c r="FF102" s="125" t="str">
        <f t="shared" si="285"/>
        <v/>
      </c>
      <c r="FG102" s="125" t="str">
        <f t="shared" si="285"/>
        <v/>
      </c>
      <c r="FH102" s="125" t="str">
        <f t="shared" si="285"/>
        <v/>
      </c>
      <c r="FI102" s="125" t="str">
        <f t="shared" si="250"/>
        <v/>
      </c>
      <c r="FJ102" s="125" t="str">
        <f t="shared" si="251"/>
        <v/>
      </c>
      <c r="FK102" s="125" t="str">
        <f t="shared" si="252"/>
        <v/>
      </c>
      <c r="FL102" s="125" t="str">
        <f t="shared" si="253"/>
        <v/>
      </c>
      <c r="FM102" s="125" t="str">
        <f t="shared" si="254"/>
        <v/>
      </c>
      <c r="FN102" s="125" t="str">
        <f t="shared" si="255"/>
        <v/>
      </c>
      <c r="FO102" s="125" t="str">
        <f t="shared" si="286"/>
        <v/>
      </c>
      <c r="FP102" s="125" t="str">
        <f t="shared" si="286"/>
        <v/>
      </c>
      <c r="FQ102" s="125" t="str">
        <f t="shared" si="286"/>
        <v/>
      </c>
      <c r="FR102" s="125" t="str">
        <f t="shared" si="286"/>
        <v/>
      </c>
      <c r="FS102" s="125" t="str">
        <f t="shared" si="286"/>
        <v/>
      </c>
      <c r="FT102" s="125" t="str">
        <f t="shared" si="256"/>
        <v/>
      </c>
      <c r="FU102" s="125" t="str">
        <f t="shared" si="257"/>
        <v/>
      </c>
      <c r="FV102" s="125" t="str">
        <f t="shared" si="258"/>
        <v/>
      </c>
      <c r="FW102" s="125" t="str">
        <f t="shared" si="259"/>
        <v/>
      </c>
      <c r="FX102" s="125" t="str">
        <f t="shared" si="260"/>
        <v/>
      </c>
      <c r="FY102" s="125" t="str">
        <f t="shared" si="261"/>
        <v/>
      </c>
      <c r="FZ102" s="125" t="str">
        <f t="shared" si="262"/>
        <v/>
      </c>
      <c r="GA102" s="125" t="str">
        <f t="shared" si="263"/>
        <v/>
      </c>
      <c r="GB102" s="129" t="str">
        <f t="shared" si="264"/>
        <v/>
      </c>
      <c r="GC102" s="10"/>
      <c r="GD102" s="173" t="str">
        <f t="shared" si="265"/>
        <v/>
      </c>
      <c r="GE102" s="173" t="str">
        <f t="shared" si="266"/>
        <v/>
      </c>
      <c r="GF102" s="173" t="str">
        <f t="shared" si="277"/>
        <v/>
      </c>
      <c r="GG102" s="173" t="str">
        <f t="shared" si="267"/>
        <v/>
      </c>
      <c r="GH102" s="183" t="str">
        <f t="shared" si="268"/>
        <v/>
      </c>
      <c r="GI102" s="182" t="str">
        <f t="shared" si="269"/>
        <v/>
      </c>
      <c r="GJ102" s="173" t="str">
        <f t="shared" si="270"/>
        <v/>
      </c>
      <c r="GK102" s="173" t="str">
        <f t="shared" si="271"/>
        <v/>
      </c>
      <c r="GL102" s="173" t="str">
        <f t="shared" si="278"/>
        <v/>
      </c>
      <c r="GM102" s="10"/>
      <c r="GN102" s="10"/>
      <c r="GO102" s="10"/>
      <c r="GP102" s="10"/>
      <c r="GT102" s="12"/>
      <c r="GU102" s="12">
        <f t="shared" si="272"/>
        <v>0</v>
      </c>
      <c r="GV102" s="30" t="str">
        <f>IF(EJ102="ok",CHOOSE(AQ102,'Product Group Codes'!$B$4,'Product Group Codes'!$B$14,'Product Group Codes'!$B$24,'Product Group Codes'!$B$34,'Product Group Codes'!$B$39,'Product Group Codes'!$B$44,'Product Group Codes'!$B$47),"")</f>
        <v/>
      </c>
      <c r="GX102" s="156" t="b">
        <f t="shared" si="273"/>
        <v>1</v>
      </c>
      <c r="GY102" s="156" t="b">
        <f t="shared" si="274"/>
        <v>0</v>
      </c>
      <c r="GZ102" s="156" t="b">
        <f t="shared" si="275"/>
        <v>0</v>
      </c>
      <c r="HB102" s="156" t="b">
        <f t="shared" si="276"/>
        <v>0</v>
      </c>
      <c r="HD102" s="13" t="s">
        <v>3</v>
      </c>
    </row>
    <row r="103" spans="1:212" s="11" customFormat="1" ht="25.5">
      <c r="A103" s="28">
        <v>93</v>
      </c>
      <c r="B103" s="29" t="str">
        <f t="shared" si="195"/>
        <v/>
      </c>
      <c r="C103" s="143"/>
      <c r="D103" s="42"/>
      <c r="E103" s="42"/>
      <c r="F103" s="42"/>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26"/>
      <c r="AT103" s="17"/>
      <c r="AU103" s="26"/>
      <c r="AV103" s="121"/>
      <c r="AW103" s="17"/>
      <c r="AX103" s="26"/>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27"/>
      <c r="CJ103" s="164"/>
      <c r="CK103" s="172" t="str">
        <f t="shared" si="196"/>
        <v/>
      </c>
      <c r="CL103" s="168"/>
      <c r="CM103" s="169"/>
      <c r="CN103" s="169"/>
      <c r="CO103" s="169"/>
      <c r="CP103" s="188"/>
      <c r="CQ103" s="168"/>
      <c r="CR103" s="169"/>
      <c r="CS103" s="169"/>
      <c r="CT103" s="185"/>
      <c r="CU103" s="119"/>
      <c r="CV103" s="125" t="str">
        <f t="shared" si="197"/>
        <v/>
      </c>
      <c r="CW103" s="125" t="str">
        <f t="shared" si="198"/>
        <v/>
      </c>
      <c r="CX103" s="125" t="str">
        <f t="shared" si="199"/>
        <v/>
      </c>
      <c r="CY103" s="125" t="str">
        <f t="shared" si="200"/>
        <v/>
      </c>
      <c r="CZ103" s="125" t="str">
        <f t="shared" si="201"/>
        <v/>
      </c>
      <c r="DA103" s="125" t="str">
        <f t="shared" si="202"/>
        <v/>
      </c>
      <c r="DB103" s="125" t="str">
        <f t="shared" si="203"/>
        <v/>
      </c>
      <c r="DC103" s="125" t="str">
        <f t="shared" si="204"/>
        <v/>
      </c>
      <c r="DD103" s="125" t="str">
        <f t="shared" si="205"/>
        <v/>
      </c>
      <c r="DE103" s="125" t="str">
        <f t="shared" si="206"/>
        <v/>
      </c>
      <c r="DF103" s="125" t="str">
        <f t="shared" si="207"/>
        <v/>
      </c>
      <c r="DG103" s="125" t="str">
        <f t="shared" si="208"/>
        <v/>
      </c>
      <c r="DH103" s="125" t="str">
        <f t="shared" si="209"/>
        <v/>
      </c>
      <c r="DI103" s="125" t="str">
        <f t="shared" si="210"/>
        <v/>
      </c>
      <c r="DJ103" s="125" t="str">
        <f t="shared" si="211"/>
        <v/>
      </c>
      <c r="DK103" s="125" t="str">
        <f t="shared" si="212"/>
        <v/>
      </c>
      <c r="DL103" s="125" t="str">
        <f t="shared" si="213"/>
        <v/>
      </c>
      <c r="DM103" s="125" t="str">
        <f t="shared" si="214"/>
        <v/>
      </c>
      <c r="DN103" s="125" t="str">
        <f t="shared" si="215"/>
        <v/>
      </c>
      <c r="DO103" s="125" t="str">
        <f t="shared" si="216"/>
        <v/>
      </c>
      <c r="DP103" s="125" t="str">
        <f t="shared" si="217"/>
        <v/>
      </c>
      <c r="DQ103" s="125" t="str">
        <f t="shared" si="218"/>
        <v/>
      </c>
      <c r="DR103" s="125" t="str">
        <f t="shared" si="219"/>
        <v/>
      </c>
      <c r="DS103" s="125" t="str">
        <f t="shared" si="220"/>
        <v/>
      </c>
      <c r="DT103" s="125" t="str">
        <f t="shared" si="221"/>
        <v/>
      </c>
      <c r="DU103" s="125" t="str">
        <f t="shared" si="222"/>
        <v/>
      </c>
      <c r="DV103" s="125" t="str">
        <f t="shared" si="223"/>
        <v/>
      </c>
      <c r="DW103" s="125" t="str">
        <f t="shared" si="224"/>
        <v/>
      </c>
      <c r="DX103" s="125" t="str">
        <f t="shared" si="225"/>
        <v/>
      </c>
      <c r="DY103" s="125" t="str">
        <f t="shared" si="226"/>
        <v/>
      </c>
      <c r="DZ103" s="125" t="str">
        <f t="shared" si="227"/>
        <v/>
      </c>
      <c r="EA103" s="125" t="str">
        <f t="shared" si="228"/>
        <v/>
      </c>
      <c r="EB103" s="125" t="str">
        <f t="shared" si="229"/>
        <v/>
      </c>
      <c r="EC103" s="125" t="str">
        <f t="shared" si="230"/>
        <v/>
      </c>
      <c r="ED103" s="125" t="str">
        <f t="shared" si="231"/>
        <v/>
      </c>
      <c r="EE103" s="125" t="str">
        <f t="shared" si="232"/>
        <v/>
      </c>
      <c r="EF103" s="125" t="str">
        <f t="shared" si="233"/>
        <v/>
      </c>
      <c r="EG103" s="125" t="str">
        <f t="shared" si="234"/>
        <v/>
      </c>
      <c r="EH103" s="125" t="str">
        <f t="shared" si="235"/>
        <v/>
      </c>
      <c r="EI103" s="125" t="str">
        <f t="shared" si="236"/>
        <v/>
      </c>
      <c r="EJ103" s="125" t="str">
        <f t="shared" si="237"/>
        <v/>
      </c>
      <c r="EK103" s="125" t="str">
        <f t="shared" si="238"/>
        <v/>
      </c>
      <c r="EL103" s="125" t="str">
        <f t="shared" si="239"/>
        <v/>
      </c>
      <c r="EM103" s="125" t="str">
        <f t="shared" si="240"/>
        <v/>
      </c>
      <c r="EN103" s="125" t="str">
        <f t="shared" si="241"/>
        <v/>
      </c>
      <c r="EO103" s="125" t="str">
        <f t="shared" si="281"/>
        <v/>
      </c>
      <c r="EP103" s="125" t="str">
        <f t="shared" si="281"/>
        <v/>
      </c>
      <c r="EQ103" s="125" t="str">
        <f t="shared" si="281"/>
        <v/>
      </c>
      <c r="ER103" s="125" t="str">
        <f t="shared" si="242"/>
        <v/>
      </c>
      <c r="ES103" s="125" t="str">
        <f t="shared" si="243"/>
        <v/>
      </c>
      <c r="ET103" s="125" t="str">
        <f t="shared" si="244"/>
        <v/>
      </c>
      <c r="EU103" s="125" t="str">
        <f t="shared" si="245"/>
        <v/>
      </c>
      <c r="EV103" s="125" t="str">
        <f t="shared" si="246"/>
        <v/>
      </c>
      <c r="EW103" s="125" t="str">
        <f t="shared" si="247"/>
        <v/>
      </c>
      <c r="EX103" s="125" t="str">
        <f t="shared" si="282"/>
        <v/>
      </c>
      <c r="EY103" s="125" t="str">
        <f t="shared" si="282"/>
        <v/>
      </c>
      <c r="EZ103" s="125" t="str">
        <f t="shared" si="282"/>
        <v/>
      </c>
      <c r="FA103" s="125" t="str">
        <f t="shared" si="282"/>
        <v/>
      </c>
      <c r="FB103" s="125" t="str">
        <f t="shared" si="248"/>
        <v/>
      </c>
      <c r="FC103" s="125" t="str">
        <f t="shared" si="249"/>
        <v/>
      </c>
      <c r="FD103" s="125" t="str">
        <f t="shared" si="285"/>
        <v/>
      </c>
      <c r="FE103" s="125" t="str">
        <f t="shared" si="285"/>
        <v/>
      </c>
      <c r="FF103" s="125" t="str">
        <f t="shared" si="285"/>
        <v/>
      </c>
      <c r="FG103" s="125" t="str">
        <f t="shared" si="285"/>
        <v/>
      </c>
      <c r="FH103" s="125" t="str">
        <f t="shared" si="285"/>
        <v/>
      </c>
      <c r="FI103" s="125" t="str">
        <f t="shared" si="250"/>
        <v/>
      </c>
      <c r="FJ103" s="125" t="str">
        <f t="shared" si="251"/>
        <v/>
      </c>
      <c r="FK103" s="125" t="str">
        <f t="shared" si="252"/>
        <v/>
      </c>
      <c r="FL103" s="125" t="str">
        <f t="shared" si="253"/>
        <v/>
      </c>
      <c r="FM103" s="125" t="str">
        <f t="shared" si="254"/>
        <v/>
      </c>
      <c r="FN103" s="125" t="str">
        <f t="shared" si="255"/>
        <v/>
      </c>
      <c r="FO103" s="125" t="str">
        <f t="shared" si="286"/>
        <v/>
      </c>
      <c r="FP103" s="125" t="str">
        <f t="shared" si="286"/>
        <v/>
      </c>
      <c r="FQ103" s="125" t="str">
        <f t="shared" si="286"/>
        <v/>
      </c>
      <c r="FR103" s="125" t="str">
        <f t="shared" si="286"/>
        <v/>
      </c>
      <c r="FS103" s="125" t="str">
        <f t="shared" si="286"/>
        <v/>
      </c>
      <c r="FT103" s="125" t="str">
        <f t="shared" si="256"/>
        <v/>
      </c>
      <c r="FU103" s="125" t="str">
        <f t="shared" si="257"/>
        <v/>
      </c>
      <c r="FV103" s="125" t="str">
        <f t="shared" si="258"/>
        <v/>
      </c>
      <c r="FW103" s="125" t="str">
        <f t="shared" si="259"/>
        <v/>
      </c>
      <c r="FX103" s="125" t="str">
        <f t="shared" si="260"/>
        <v/>
      </c>
      <c r="FY103" s="125" t="str">
        <f t="shared" si="261"/>
        <v/>
      </c>
      <c r="FZ103" s="125" t="str">
        <f t="shared" si="262"/>
        <v/>
      </c>
      <c r="GA103" s="125" t="str">
        <f t="shared" si="263"/>
        <v/>
      </c>
      <c r="GB103" s="129" t="str">
        <f t="shared" si="264"/>
        <v/>
      </c>
      <c r="GC103" s="10"/>
      <c r="GD103" s="173" t="str">
        <f t="shared" si="265"/>
        <v/>
      </c>
      <c r="GE103" s="173" t="str">
        <f t="shared" si="266"/>
        <v/>
      </c>
      <c r="GF103" s="173" t="str">
        <f t="shared" si="277"/>
        <v/>
      </c>
      <c r="GG103" s="173" t="str">
        <f t="shared" si="267"/>
        <v/>
      </c>
      <c r="GH103" s="183" t="str">
        <f t="shared" si="268"/>
        <v/>
      </c>
      <c r="GI103" s="182" t="str">
        <f t="shared" si="269"/>
        <v/>
      </c>
      <c r="GJ103" s="173" t="str">
        <f t="shared" si="270"/>
        <v/>
      </c>
      <c r="GK103" s="173" t="str">
        <f t="shared" si="271"/>
        <v/>
      </c>
      <c r="GL103" s="173" t="str">
        <f t="shared" si="278"/>
        <v/>
      </c>
      <c r="GM103" s="10"/>
      <c r="GN103" s="10"/>
      <c r="GO103" s="10"/>
      <c r="GP103" s="10"/>
      <c r="GT103" s="12"/>
      <c r="GU103" s="12">
        <f t="shared" si="272"/>
        <v>0</v>
      </c>
      <c r="GV103" s="30" t="str">
        <f>IF(EJ103="ok",CHOOSE(AQ103,'Product Group Codes'!$B$4,'Product Group Codes'!$B$14,'Product Group Codes'!$B$24,'Product Group Codes'!$B$34,'Product Group Codes'!$B$39,'Product Group Codes'!$B$44,'Product Group Codes'!$B$47),"")</f>
        <v/>
      </c>
      <c r="GX103" s="156" t="b">
        <f t="shared" si="273"/>
        <v>1</v>
      </c>
      <c r="GY103" s="156" t="b">
        <f t="shared" si="274"/>
        <v>0</v>
      </c>
      <c r="GZ103" s="156" t="b">
        <f t="shared" si="275"/>
        <v>0</v>
      </c>
      <c r="HB103" s="156" t="b">
        <f t="shared" si="276"/>
        <v>0</v>
      </c>
      <c r="HD103" s="13" t="s">
        <v>3</v>
      </c>
    </row>
    <row r="104" spans="1:212" s="11" customFormat="1" ht="25.5">
      <c r="A104" s="28">
        <v>94</v>
      </c>
      <c r="B104" s="29" t="str">
        <f t="shared" si="195"/>
        <v/>
      </c>
      <c r="C104" s="143"/>
      <c r="D104" s="42"/>
      <c r="E104" s="42"/>
      <c r="F104" s="42"/>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26"/>
      <c r="AT104" s="17"/>
      <c r="AU104" s="26"/>
      <c r="AV104" s="121"/>
      <c r="AW104" s="17"/>
      <c r="AX104" s="26"/>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27"/>
      <c r="CJ104" s="164"/>
      <c r="CK104" s="172" t="str">
        <f t="shared" si="196"/>
        <v/>
      </c>
      <c r="CL104" s="168"/>
      <c r="CM104" s="169"/>
      <c r="CN104" s="169"/>
      <c r="CO104" s="169"/>
      <c r="CP104" s="188"/>
      <c r="CQ104" s="168"/>
      <c r="CR104" s="169"/>
      <c r="CS104" s="169"/>
      <c r="CT104" s="185"/>
      <c r="CU104" s="119"/>
      <c r="CV104" s="125" t="str">
        <f t="shared" si="197"/>
        <v/>
      </c>
      <c r="CW104" s="125" t="str">
        <f t="shared" si="198"/>
        <v/>
      </c>
      <c r="CX104" s="125" t="str">
        <f t="shared" si="199"/>
        <v/>
      </c>
      <c r="CY104" s="125" t="str">
        <f t="shared" si="200"/>
        <v/>
      </c>
      <c r="CZ104" s="125" t="str">
        <f t="shared" si="201"/>
        <v/>
      </c>
      <c r="DA104" s="125" t="str">
        <f t="shared" si="202"/>
        <v/>
      </c>
      <c r="DB104" s="125" t="str">
        <f t="shared" si="203"/>
        <v/>
      </c>
      <c r="DC104" s="125" t="str">
        <f t="shared" si="204"/>
        <v/>
      </c>
      <c r="DD104" s="125" t="str">
        <f t="shared" si="205"/>
        <v/>
      </c>
      <c r="DE104" s="125" t="str">
        <f t="shared" si="206"/>
        <v/>
      </c>
      <c r="DF104" s="125" t="str">
        <f t="shared" si="207"/>
        <v/>
      </c>
      <c r="DG104" s="125" t="str">
        <f t="shared" si="208"/>
        <v/>
      </c>
      <c r="DH104" s="125" t="str">
        <f t="shared" si="209"/>
        <v/>
      </c>
      <c r="DI104" s="125" t="str">
        <f t="shared" si="210"/>
        <v/>
      </c>
      <c r="DJ104" s="125" t="str">
        <f t="shared" si="211"/>
        <v/>
      </c>
      <c r="DK104" s="125" t="str">
        <f t="shared" si="212"/>
        <v/>
      </c>
      <c r="DL104" s="125" t="str">
        <f t="shared" si="213"/>
        <v/>
      </c>
      <c r="DM104" s="125" t="str">
        <f t="shared" si="214"/>
        <v/>
      </c>
      <c r="DN104" s="125" t="str">
        <f t="shared" si="215"/>
        <v/>
      </c>
      <c r="DO104" s="125" t="str">
        <f t="shared" si="216"/>
        <v/>
      </c>
      <c r="DP104" s="125" t="str">
        <f t="shared" si="217"/>
        <v/>
      </c>
      <c r="DQ104" s="125" t="str">
        <f t="shared" si="218"/>
        <v/>
      </c>
      <c r="DR104" s="125" t="str">
        <f t="shared" si="219"/>
        <v/>
      </c>
      <c r="DS104" s="125" t="str">
        <f t="shared" si="220"/>
        <v/>
      </c>
      <c r="DT104" s="125" t="str">
        <f t="shared" si="221"/>
        <v/>
      </c>
      <c r="DU104" s="125" t="str">
        <f t="shared" si="222"/>
        <v/>
      </c>
      <c r="DV104" s="125" t="str">
        <f t="shared" si="223"/>
        <v/>
      </c>
      <c r="DW104" s="125" t="str">
        <f t="shared" si="224"/>
        <v/>
      </c>
      <c r="DX104" s="125" t="str">
        <f t="shared" si="225"/>
        <v/>
      </c>
      <c r="DY104" s="125" t="str">
        <f t="shared" si="226"/>
        <v/>
      </c>
      <c r="DZ104" s="125" t="str">
        <f t="shared" si="227"/>
        <v/>
      </c>
      <c r="EA104" s="125" t="str">
        <f t="shared" si="228"/>
        <v/>
      </c>
      <c r="EB104" s="125" t="str">
        <f t="shared" si="229"/>
        <v/>
      </c>
      <c r="EC104" s="125" t="str">
        <f t="shared" si="230"/>
        <v/>
      </c>
      <c r="ED104" s="125" t="str">
        <f t="shared" si="231"/>
        <v/>
      </c>
      <c r="EE104" s="125" t="str">
        <f t="shared" si="232"/>
        <v/>
      </c>
      <c r="EF104" s="125" t="str">
        <f t="shared" si="233"/>
        <v/>
      </c>
      <c r="EG104" s="125" t="str">
        <f t="shared" si="234"/>
        <v/>
      </c>
      <c r="EH104" s="125" t="str">
        <f t="shared" si="235"/>
        <v/>
      </c>
      <c r="EI104" s="125" t="str">
        <f t="shared" si="236"/>
        <v/>
      </c>
      <c r="EJ104" s="125" t="str">
        <f t="shared" si="237"/>
        <v/>
      </c>
      <c r="EK104" s="125" t="str">
        <f t="shared" si="238"/>
        <v/>
      </c>
      <c r="EL104" s="125" t="str">
        <f t="shared" si="239"/>
        <v/>
      </c>
      <c r="EM104" s="125" t="str">
        <f t="shared" si="240"/>
        <v/>
      </c>
      <c r="EN104" s="125" t="str">
        <f t="shared" si="241"/>
        <v/>
      </c>
      <c r="EO104" s="125" t="str">
        <f t="shared" si="281"/>
        <v/>
      </c>
      <c r="EP104" s="125" t="str">
        <f t="shared" si="281"/>
        <v/>
      </c>
      <c r="EQ104" s="125" t="str">
        <f t="shared" si="281"/>
        <v/>
      </c>
      <c r="ER104" s="125" t="str">
        <f t="shared" si="242"/>
        <v/>
      </c>
      <c r="ES104" s="125" t="str">
        <f t="shared" si="243"/>
        <v/>
      </c>
      <c r="ET104" s="125" t="str">
        <f t="shared" si="244"/>
        <v/>
      </c>
      <c r="EU104" s="125" t="str">
        <f t="shared" si="245"/>
        <v/>
      </c>
      <c r="EV104" s="125" t="str">
        <f t="shared" si="246"/>
        <v/>
      </c>
      <c r="EW104" s="125" t="str">
        <f t="shared" si="247"/>
        <v/>
      </c>
      <c r="EX104" s="125" t="str">
        <f t="shared" si="282"/>
        <v/>
      </c>
      <c r="EY104" s="125" t="str">
        <f t="shared" si="282"/>
        <v/>
      </c>
      <c r="EZ104" s="125" t="str">
        <f t="shared" si="282"/>
        <v/>
      </c>
      <c r="FA104" s="125" t="str">
        <f t="shared" si="282"/>
        <v/>
      </c>
      <c r="FB104" s="125" t="str">
        <f t="shared" si="248"/>
        <v/>
      </c>
      <c r="FC104" s="125" t="str">
        <f t="shared" si="249"/>
        <v/>
      </c>
      <c r="FD104" s="125" t="str">
        <f t="shared" si="285"/>
        <v/>
      </c>
      <c r="FE104" s="125" t="str">
        <f t="shared" si="285"/>
        <v/>
      </c>
      <c r="FF104" s="125" t="str">
        <f t="shared" si="285"/>
        <v/>
      </c>
      <c r="FG104" s="125" t="str">
        <f t="shared" si="285"/>
        <v/>
      </c>
      <c r="FH104" s="125" t="str">
        <f t="shared" si="285"/>
        <v/>
      </c>
      <c r="FI104" s="125" t="str">
        <f t="shared" si="250"/>
        <v/>
      </c>
      <c r="FJ104" s="125" t="str">
        <f t="shared" si="251"/>
        <v/>
      </c>
      <c r="FK104" s="125" t="str">
        <f t="shared" si="252"/>
        <v/>
      </c>
      <c r="FL104" s="125" t="str">
        <f t="shared" si="253"/>
        <v/>
      </c>
      <c r="FM104" s="125" t="str">
        <f t="shared" si="254"/>
        <v/>
      </c>
      <c r="FN104" s="125" t="str">
        <f t="shared" si="255"/>
        <v/>
      </c>
      <c r="FO104" s="125" t="str">
        <f t="shared" si="286"/>
        <v/>
      </c>
      <c r="FP104" s="125" t="str">
        <f t="shared" si="286"/>
        <v/>
      </c>
      <c r="FQ104" s="125" t="str">
        <f t="shared" si="286"/>
        <v/>
      </c>
      <c r="FR104" s="125" t="str">
        <f t="shared" si="286"/>
        <v/>
      </c>
      <c r="FS104" s="125" t="str">
        <f t="shared" si="286"/>
        <v/>
      </c>
      <c r="FT104" s="125" t="str">
        <f t="shared" si="256"/>
        <v/>
      </c>
      <c r="FU104" s="125" t="str">
        <f t="shared" si="257"/>
        <v/>
      </c>
      <c r="FV104" s="125" t="str">
        <f t="shared" si="258"/>
        <v/>
      </c>
      <c r="FW104" s="125" t="str">
        <f t="shared" si="259"/>
        <v/>
      </c>
      <c r="FX104" s="125" t="str">
        <f t="shared" si="260"/>
        <v/>
      </c>
      <c r="FY104" s="125" t="str">
        <f t="shared" si="261"/>
        <v/>
      </c>
      <c r="FZ104" s="125" t="str">
        <f t="shared" si="262"/>
        <v/>
      </c>
      <c r="GA104" s="125" t="str">
        <f t="shared" si="263"/>
        <v/>
      </c>
      <c r="GB104" s="129" t="str">
        <f t="shared" si="264"/>
        <v/>
      </c>
      <c r="GC104" s="10"/>
      <c r="GD104" s="173" t="str">
        <f t="shared" si="265"/>
        <v/>
      </c>
      <c r="GE104" s="173" t="str">
        <f t="shared" si="266"/>
        <v/>
      </c>
      <c r="GF104" s="173" t="str">
        <f t="shared" si="277"/>
        <v/>
      </c>
      <c r="GG104" s="173" t="str">
        <f t="shared" si="267"/>
        <v/>
      </c>
      <c r="GH104" s="183" t="str">
        <f t="shared" si="268"/>
        <v/>
      </c>
      <c r="GI104" s="182" t="str">
        <f t="shared" si="269"/>
        <v/>
      </c>
      <c r="GJ104" s="173" t="str">
        <f t="shared" si="270"/>
        <v/>
      </c>
      <c r="GK104" s="173" t="str">
        <f t="shared" si="271"/>
        <v/>
      </c>
      <c r="GL104" s="173" t="str">
        <f t="shared" si="278"/>
        <v/>
      </c>
      <c r="GM104" s="10"/>
      <c r="GN104" s="10"/>
      <c r="GO104" s="10"/>
      <c r="GP104" s="10"/>
      <c r="GT104" s="12"/>
      <c r="GU104" s="12">
        <f t="shared" si="272"/>
        <v>0</v>
      </c>
      <c r="GV104" s="30" t="str">
        <f>IF(EJ104="ok",CHOOSE(AQ104,'Product Group Codes'!$B$4,'Product Group Codes'!$B$14,'Product Group Codes'!$B$24,'Product Group Codes'!$B$34,'Product Group Codes'!$B$39,'Product Group Codes'!$B$44,'Product Group Codes'!$B$47),"")</f>
        <v/>
      </c>
      <c r="GX104" s="156" t="b">
        <f t="shared" si="273"/>
        <v>1</v>
      </c>
      <c r="GY104" s="156" t="b">
        <f t="shared" si="274"/>
        <v>0</v>
      </c>
      <c r="GZ104" s="156" t="b">
        <f t="shared" si="275"/>
        <v>0</v>
      </c>
      <c r="HB104" s="156" t="b">
        <f t="shared" si="276"/>
        <v>0</v>
      </c>
      <c r="HD104" s="13" t="s">
        <v>3</v>
      </c>
    </row>
    <row r="105" spans="1:212" s="11" customFormat="1" ht="25.5">
      <c r="A105" s="28">
        <v>95</v>
      </c>
      <c r="B105" s="29" t="str">
        <f t="shared" si="195"/>
        <v/>
      </c>
      <c r="C105" s="143"/>
      <c r="D105" s="42"/>
      <c r="E105" s="42"/>
      <c r="F105" s="42"/>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26"/>
      <c r="AT105" s="17"/>
      <c r="AU105" s="26"/>
      <c r="AV105" s="121"/>
      <c r="AW105" s="17"/>
      <c r="AX105" s="26"/>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27"/>
      <c r="CJ105" s="164"/>
      <c r="CK105" s="172" t="str">
        <f t="shared" si="196"/>
        <v/>
      </c>
      <c r="CL105" s="168"/>
      <c r="CM105" s="169"/>
      <c r="CN105" s="169"/>
      <c r="CO105" s="169"/>
      <c r="CP105" s="188"/>
      <c r="CQ105" s="168"/>
      <c r="CR105" s="169"/>
      <c r="CS105" s="169"/>
      <c r="CT105" s="185"/>
      <c r="CU105" s="119"/>
      <c r="CV105" s="125" t="str">
        <f t="shared" si="197"/>
        <v/>
      </c>
      <c r="CW105" s="125" t="str">
        <f t="shared" si="198"/>
        <v/>
      </c>
      <c r="CX105" s="125" t="str">
        <f t="shared" si="199"/>
        <v/>
      </c>
      <c r="CY105" s="125" t="str">
        <f t="shared" si="200"/>
        <v/>
      </c>
      <c r="CZ105" s="125" t="str">
        <f t="shared" si="201"/>
        <v/>
      </c>
      <c r="DA105" s="125" t="str">
        <f t="shared" si="202"/>
        <v/>
      </c>
      <c r="DB105" s="125" t="str">
        <f t="shared" si="203"/>
        <v/>
      </c>
      <c r="DC105" s="125" t="str">
        <f t="shared" si="204"/>
        <v/>
      </c>
      <c r="DD105" s="125" t="str">
        <f t="shared" si="205"/>
        <v/>
      </c>
      <c r="DE105" s="125" t="str">
        <f t="shared" si="206"/>
        <v/>
      </c>
      <c r="DF105" s="125" t="str">
        <f t="shared" si="207"/>
        <v/>
      </c>
      <c r="DG105" s="125" t="str">
        <f t="shared" si="208"/>
        <v/>
      </c>
      <c r="DH105" s="125" t="str">
        <f t="shared" si="209"/>
        <v/>
      </c>
      <c r="DI105" s="125" t="str">
        <f t="shared" si="210"/>
        <v/>
      </c>
      <c r="DJ105" s="125" t="str">
        <f t="shared" si="211"/>
        <v/>
      </c>
      <c r="DK105" s="125" t="str">
        <f t="shared" si="212"/>
        <v/>
      </c>
      <c r="DL105" s="125" t="str">
        <f t="shared" si="213"/>
        <v/>
      </c>
      <c r="DM105" s="125" t="str">
        <f t="shared" si="214"/>
        <v/>
      </c>
      <c r="DN105" s="125" t="str">
        <f t="shared" si="215"/>
        <v/>
      </c>
      <c r="DO105" s="125" t="str">
        <f t="shared" si="216"/>
        <v/>
      </c>
      <c r="DP105" s="125" t="str">
        <f t="shared" si="217"/>
        <v/>
      </c>
      <c r="DQ105" s="125" t="str">
        <f t="shared" si="218"/>
        <v/>
      </c>
      <c r="DR105" s="125" t="str">
        <f t="shared" si="219"/>
        <v/>
      </c>
      <c r="DS105" s="125" t="str">
        <f t="shared" si="220"/>
        <v/>
      </c>
      <c r="DT105" s="125" t="str">
        <f t="shared" si="221"/>
        <v/>
      </c>
      <c r="DU105" s="125" t="str">
        <f t="shared" si="222"/>
        <v/>
      </c>
      <c r="DV105" s="125" t="str">
        <f t="shared" si="223"/>
        <v/>
      </c>
      <c r="DW105" s="125" t="str">
        <f t="shared" si="224"/>
        <v/>
      </c>
      <c r="DX105" s="125" t="str">
        <f t="shared" si="225"/>
        <v/>
      </c>
      <c r="DY105" s="125" t="str">
        <f t="shared" si="226"/>
        <v/>
      </c>
      <c r="DZ105" s="125" t="str">
        <f t="shared" si="227"/>
        <v/>
      </c>
      <c r="EA105" s="125" t="str">
        <f t="shared" si="228"/>
        <v/>
      </c>
      <c r="EB105" s="125" t="str">
        <f t="shared" si="229"/>
        <v/>
      </c>
      <c r="EC105" s="125" t="str">
        <f t="shared" si="230"/>
        <v/>
      </c>
      <c r="ED105" s="125" t="str">
        <f t="shared" si="231"/>
        <v/>
      </c>
      <c r="EE105" s="125" t="str">
        <f t="shared" si="232"/>
        <v/>
      </c>
      <c r="EF105" s="125" t="str">
        <f t="shared" si="233"/>
        <v/>
      </c>
      <c r="EG105" s="125" t="str">
        <f t="shared" si="234"/>
        <v/>
      </c>
      <c r="EH105" s="125" t="str">
        <f t="shared" si="235"/>
        <v/>
      </c>
      <c r="EI105" s="125" t="str">
        <f t="shared" si="236"/>
        <v/>
      </c>
      <c r="EJ105" s="125" t="str">
        <f t="shared" si="237"/>
        <v/>
      </c>
      <c r="EK105" s="125" t="str">
        <f t="shared" si="238"/>
        <v/>
      </c>
      <c r="EL105" s="125" t="str">
        <f t="shared" si="239"/>
        <v/>
      </c>
      <c r="EM105" s="125" t="str">
        <f t="shared" si="240"/>
        <v/>
      </c>
      <c r="EN105" s="125" t="str">
        <f t="shared" si="241"/>
        <v/>
      </c>
      <c r="EO105" s="125" t="str">
        <f t="shared" si="281"/>
        <v/>
      </c>
      <c r="EP105" s="125" t="str">
        <f t="shared" si="281"/>
        <v/>
      </c>
      <c r="EQ105" s="125" t="str">
        <f t="shared" si="281"/>
        <v/>
      </c>
      <c r="ER105" s="125" t="str">
        <f t="shared" si="242"/>
        <v/>
      </c>
      <c r="ES105" s="125" t="str">
        <f t="shared" si="243"/>
        <v/>
      </c>
      <c r="ET105" s="125" t="str">
        <f t="shared" si="244"/>
        <v/>
      </c>
      <c r="EU105" s="125" t="str">
        <f t="shared" si="245"/>
        <v/>
      </c>
      <c r="EV105" s="125" t="str">
        <f t="shared" si="246"/>
        <v/>
      </c>
      <c r="EW105" s="125" t="str">
        <f t="shared" si="247"/>
        <v/>
      </c>
      <c r="EX105" s="125" t="str">
        <f t="shared" si="282"/>
        <v/>
      </c>
      <c r="EY105" s="125" t="str">
        <f t="shared" si="282"/>
        <v/>
      </c>
      <c r="EZ105" s="125" t="str">
        <f t="shared" si="282"/>
        <v/>
      </c>
      <c r="FA105" s="125" t="str">
        <f t="shared" si="282"/>
        <v/>
      </c>
      <c r="FB105" s="125" t="str">
        <f t="shared" si="248"/>
        <v/>
      </c>
      <c r="FC105" s="125" t="str">
        <f t="shared" si="249"/>
        <v/>
      </c>
      <c r="FD105" s="125" t="str">
        <f t="shared" si="285"/>
        <v/>
      </c>
      <c r="FE105" s="125" t="str">
        <f t="shared" si="285"/>
        <v/>
      </c>
      <c r="FF105" s="125" t="str">
        <f t="shared" si="285"/>
        <v/>
      </c>
      <c r="FG105" s="125" t="str">
        <f t="shared" si="285"/>
        <v/>
      </c>
      <c r="FH105" s="125" t="str">
        <f t="shared" si="285"/>
        <v/>
      </c>
      <c r="FI105" s="125" t="str">
        <f t="shared" si="250"/>
        <v/>
      </c>
      <c r="FJ105" s="125" t="str">
        <f t="shared" si="251"/>
        <v/>
      </c>
      <c r="FK105" s="125" t="str">
        <f t="shared" si="252"/>
        <v/>
      </c>
      <c r="FL105" s="125" t="str">
        <f t="shared" si="253"/>
        <v/>
      </c>
      <c r="FM105" s="125" t="str">
        <f t="shared" si="254"/>
        <v/>
      </c>
      <c r="FN105" s="125" t="str">
        <f t="shared" si="255"/>
        <v/>
      </c>
      <c r="FO105" s="125" t="str">
        <f t="shared" si="286"/>
        <v/>
      </c>
      <c r="FP105" s="125" t="str">
        <f t="shared" si="286"/>
        <v/>
      </c>
      <c r="FQ105" s="125" t="str">
        <f t="shared" si="286"/>
        <v/>
      </c>
      <c r="FR105" s="125" t="str">
        <f t="shared" si="286"/>
        <v/>
      </c>
      <c r="FS105" s="125" t="str">
        <f t="shared" si="286"/>
        <v/>
      </c>
      <c r="FT105" s="125" t="str">
        <f t="shared" si="256"/>
        <v/>
      </c>
      <c r="FU105" s="125" t="str">
        <f t="shared" si="257"/>
        <v/>
      </c>
      <c r="FV105" s="125" t="str">
        <f t="shared" si="258"/>
        <v/>
      </c>
      <c r="FW105" s="125" t="str">
        <f t="shared" si="259"/>
        <v/>
      </c>
      <c r="FX105" s="125" t="str">
        <f t="shared" si="260"/>
        <v/>
      </c>
      <c r="FY105" s="125" t="str">
        <f t="shared" si="261"/>
        <v/>
      </c>
      <c r="FZ105" s="125" t="str">
        <f t="shared" si="262"/>
        <v/>
      </c>
      <c r="GA105" s="125" t="str">
        <f t="shared" si="263"/>
        <v/>
      </c>
      <c r="GB105" s="129" t="str">
        <f t="shared" si="264"/>
        <v/>
      </c>
      <c r="GC105" s="10"/>
      <c r="GD105" s="173" t="str">
        <f t="shared" si="265"/>
        <v/>
      </c>
      <c r="GE105" s="173" t="str">
        <f t="shared" si="266"/>
        <v/>
      </c>
      <c r="GF105" s="173" t="str">
        <f t="shared" si="277"/>
        <v/>
      </c>
      <c r="GG105" s="173" t="str">
        <f t="shared" si="267"/>
        <v/>
      </c>
      <c r="GH105" s="183" t="str">
        <f t="shared" si="268"/>
        <v/>
      </c>
      <c r="GI105" s="182" t="str">
        <f t="shared" si="269"/>
        <v/>
      </c>
      <c r="GJ105" s="173" t="str">
        <f t="shared" si="270"/>
        <v/>
      </c>
      <c r="GK105" s="173" t="str">
        <f t="shared" si="271"/>
        <v/>
      </c>
      <c r="GL105" s="173" t="str">
        <f t="shared" si="278"/>
        <v/>
      </c>
      <c r="GM105" s="10"/>
      <c r="GN105" s="10"/>
      <c r="GO105" s="10"/>
      <c r="GP105" s="10"/>
      <c r="GT105" s="12"/>
      <c r="GU105" s="12">
        <f t="shared" si="272"/>
        <v>0</v>
      </c>
      <c r="GV105" s="30" t="str">
        <f>IF(EJ105="ok",CHOOSE(AQ105,'Product Group Codes'!$B$4,'Product Group Codes'!$B$14,'Product Group Codes'!$B$24,'Product Group Codes'!$B$34,'Product Group Codes'!$B$39,'Product Group Codes'!$B$44,'Product Group Codes'!$B$47),"")</f>
        <v/>
      </c>
      <c r="GX105" s="156" t="b">
        <f t="shared" si="273"/>
        <v>1</v>
      </c>
      <c r="GY105" s="156" t="b">
        <f t="shared" si="274"/>
        <v>0</v>
      </c>
      <c r="GZ105" s="156" t="b">
        <f t="shared" si="275"/>
        <v>0</v>
      </c>
      <c r="HB105" s="156" t="b">
        <f t="shared" si="276"/>
        <v>0</v>
      </c>
      <c r="HD105" s="13" t="s">
        <v>3</v>
      </c>
    </row>
    <row r="106" spans="1:212" s="11" customFormat="1" ht="25.5">
      <c r="A106" s="28">
        <v>96</v>
      </c>
      <c r="B106" s="29" t="str">
        <f t="shared" si="195"/>
        <v/>
      </c>
      <c r="C106" s="143"/>
      <c r="D106" s="42"/>
      <c r="E106" s="42"/>
      <c r="F106" s="42"/>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26"/>
      <c r="AT106" s="17"/>
      <c r="AU106" s="26"/>
      <c r="AV106" s="121"/>
      <c r="AW106" s="17"/>
      <c r="AX106" s="26"/>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27"/>
      <c r="CJ106" s="164"/>
      <c r="CK106" s="172" t="str">
        <f t="shared" si="196"/>
        <v/>
      </c>
      <c r="CL106" s="168"/>
      <c r="CM106" s="169"/>
      <c r="CN106" s="169"/>
      <c r="CO106" s="169"/>
      <c r="CP106" s="188"/>
      <c r="CQ106" s="168"/>
      <c r="CR106" s="169"/>
      <c r="CS106" s="169"/>
      <c r="CT106" s="185"/>
      <c r="CU106" s="119"/>
      <c r="CV106" s="125" t="str">
        <f t="shared" si="197"/>
        <v/>
      </c>
      <c r="CW106" s="125" t="str">
        <f t="shared" si="198"/>
        <v/>
      </c>
      <c r="CX106" s="125" t="str">
        <f t="shared" si="199"/>
        <v/>
      </c>
      <c r="CY106" s="125" t="str">
        <f t="shared" si="200"/>
        <v/>
      </c>
      <c r="CZ106" s="125" t="str">
        <f t="shared" si="201"/>
        <v/>
      </c>
      <c r="DA106" s="125" t="str">
        <f t="shared" si="202"/>
        <v/>
      </c>
      <c r="DB106" s="125" t="str">
        <f t="shared" si="203"/>
        <v/>
      </c>
      <c r="DC106" s="125" t="str">
        <f t="shared" si="204"/>
        <v/>
      </c>
      <c r="DD106" s="125" t="str">
        <f t="shared" si="205"/>
        <v/>
      </c>
      <c r="DE106" s="125" t="str">
        <f t="shared" si="206"/>
        <v/>
      </c>
      <c r="DF106" s="125" t="str">
        <f t="shared" si="207"/>
        <v/>
      </c>
      <c r="DG106" s="125" t="str">
        <f t="shared" si="208"/>
        <v/>
      </c>
      <c r="DH106" s="125" t="str">
        <f t="shared" si="209"/>
        <v/>
      </c>
      <c r="DI106" s="125" t="str">
        <f t="shared" si="210"/>
        <v/>
      </c>
      <c r="DJ106" s="125" t="str">
        <f t="shared" si="211"/>
        <v/>
      </c>
      <c r="DK106" s="125" t="str">
        <f t="shared" si="212"/>
        <v/>
      </c>
      <c r="DL106" s="125" t="str">
        <f t="shared" si="213"/>
        <v/>
      </c>
      <c r="DM106" s="125" t="str">
        <f t="shared" si="214"/>
        <v/>
      </c>
      <c r="DN106" s="125" t="str">
        <f t="shared" si="215"/>
        <v/>
      </c>
      <c r="DO106" s="125" t="str">
        <f t="shared" si="216"/>
        <v/>
      </c>
      <c r="DP106" s="125" t="str">
        <f t="shared" si="217"/>
        <v/>
      </c>
      <c r="DQ106" s="125" t="str">
        <f t="shared" si="218"/>
        <v/>
      </c>
      <c r="DR106" s="125" t="str">
        <f t="shared" si="219"/>
        <v/>
      </c>
      <c r="DS106" s="125" t="str">
        <f t="shared" si="220"/>
        <v/>
      </c>
      <c r="DT106" s="125" t="str">
        <f t="shared" si="221"/>
        <v/>
      </c>
      <c r="DU106" s="125" t="str">
        <f t="shared" si="222"/>
        <v/>
      </c>
      <c r="DV106" s="125" t="str">
        <f t="shared" si="223"/>
        <v/>
      </c>
      <c r="DW106" s="125" t="str">
        <f t="shared" si="224"/>
        <v/>
      </c>
      <c r="DX106" s="125" t="str">
        <f t="shared" si="225"/>
        <v/>
      </c>
      <c r="DY106" s="125" t="str">
        <f t="shared" si="226"/>
        <v/>
      </c>
      <c r="DZ106" s="125" t="str">
        <f t="shared" si="227"/>
        <v/>
      </c>
      <c r="EA106" s="125" t="str">
        <f t="shared" si="228"/>
        <v/>
      </c>
      <c r="EB106" s="125" t="str">
        <f t="shared" si="229"/>
        <v/>
      </c>
      <c r="EC106" s="125" t="str">
        <f t="shared" si="230"/>
        <v/>
      </c>
      <c r="ED106" s="125" t="str">
        <f t="shared" si="231"/>
        <v/>
      </c>
      <c r="EE106" s="125" t="str">
        <f t="shared" si="232"/>
        <v/>
      </c>
      <c r="EF106" s="125" t="str">
        <f t="shared" si="233"/>
        <v/>
      </c>
      <c r="EG106" s="125" t="str">
        <f t="shared" si="234"/>
        <v/>
      </c>
      <c r="EH106" s="125" t="str">
        <f t="shared" si="235"/>
        <v/>
      </c>
      <c r="EI106" s="125" t="str">
        <f t="shared" si="236"/>
        <v/>
      </c>
      <c r="EJ106" s="125" t="str">
        <f t="shared" si="237"/>
        <v/>
      </c>
      <c r="EK106" s="125" t="str">
        <f t="shared" si="238"/>
        <v/>
      </c>
      <c r="EL106" s="125" t="str">
        <f t="shared" si="239"/>
        <v/>
      </c>
      <c r="EM106" s="125" t="str">
        <f t="shared" si="240"/>
        <v/>
      </c>
      <c r="EN106" s="125" t="str">
        <f t="shared" si="241"/>
        <v/>
      </c>
      <c r="EO106" s="125" t="str">
        <f t="shared" si="281"/>
        <v/>
      </c>
      <c r="EP106" s="125" t="str">
        <f t="shared" si="281"/>
        <v/>
      </c>
      <c r="EQ106" s="125" t="str">
        <f t="shared" si="281"/>
        <v/>
      </c>
      <c r="ER106" s="125" t="str">
        <f t="shared" si="242"/>
        <v/>
      </c>
      <c r="ES106" s="125" t="str">
        <f t="shared" si="243"/>
        <v/>
      </c>
      <c r="ET106" s="125" t="str">
        <f t="shared" si="244"/>
        <v/>
      </c>
      <c r="EU106" s="125" t="str">
        <f t="shared" si="245"/>
        <v/>
      </c>
      <c r="EV106" s="125" t="str">
        <f t="shared" si="246"/>
        <v/>
      </c>
      <c r="EW106" s="125" t="str">
        <f t="shared" si="247"/>
        <v/>
      </c>
      <c r="EX106" s="125" t="str">
        <f t="shared" si="282"/>
        <v/>
      </c>
      <c r="EY106" s="125" t="str">
        <f t="shared" si="282"/>
        <v/>
      </c>
      <c r="EZ106" s="125" t="str">
        <f t="shared" si="282"/>
        <v/>
      </c>
      <c r="FA106" s="125" t="str">
        <f t="shared" si="282"/>
        <v/>
      </c>
      <c r="FB106" s="125" t="str">
        <f t="shared" si="248"/>
        <v/>
      </c>
      <c r="FC106" s="125" t="str">
        <f t="shared" si="249"/>
        <v/>
      </c>
      <c r="FD106" s="125" t="str">
        <f t="shared" si="285"/>
        <v/>
      </c>
      <c r="FE106" s="125" t="str">
        <f t="shared" si="285"/>
        <v/>
      </c>
      <c r="FF106" s="125" t="str">
        <f t="shared" si="285"/>
        <v/>
      </c>
      <c r="FG106" s="125" t="str">
        <f t="shared" si="285"/>
        <v/>
      </c>
      <c r="FH106" s="125" t="str">
        <f t="shared" si="285"/>
        <v/>
      </c>
      <c r="FI106" s="125" t="str">
        <f t="shared" si="250"/>
        <v/>
      </c>
      <c r="FJ106" s="125" t="str">
        <f t="shared" si="251"/>
        <v/>
      </c>
      <c r="FK106" s="125" t="str">
        <f t="shared" si="252"/>
        <v/>
      </c>
      <c r="FL106" s="125" t="str">
        <f t="shared" si="253"/>
        <v/>
      </c>
      <c r="FM106" s="125" t="str">
        <f t="shared" si="254"/>
        <v/>
      </c>
      <c r="FN106" s="125" t="str">
        <f t="shared" si="255"/>
        <v/>
      </c>
      <c r="FO106" s="125" t="str">
        <f t="shared" si="286"/>
        <v/>
      </c>
      <c r="FP106" s="125" t="str">
        <f t="shared" si="286"/>
        <v/>
      </c>
      <c r="FQ106" s="125" t="str">
        <f t="shared" si="286"/>
        <v/>
      </c>
      <c r="FR106" s="125" t="str">
        <f t="shared" si="286"/>
        <v/>
      </c>
      <c r="FS106" s="125" t="str">
        <f t="shared" si="286"/>
        <v/>
      </c>
      <c r="FT106" s="125" t="str">
        <f t="shared" si="256"/>
        <v/>
      </c>
      <c r="FU106" s="125" t="str">
        <f t="shared" si="257"/>
        <v/>
      </c>
      <c r="FV106" s="125" t="str">
        <f t="shared" si="258"/>
        <v/>
      </c>
      <c r="FW106" s="125" t="str">
        <f t="shared" si="259"/>
        <v/>
      </c>
      <c r="FX106" s="125" t="str">
        <f t="shared" si="260"/>
        <v/>
      </c>
      <c r="FY106" s="125" t="str">
        <f t="shared" si="261"/>
        <v/>
      </c>
      <c r="FZ106" s="125" t="str">
        <f t="shared" si="262"/>
        <v/>
      </c>
      <c r="GA106" s="125" t="str">
        <f t="shared" si="263"/>
        <v/>
      </c>
      <c r="GB106" s="129" t="str">
        <f t="shared" si="264"/>
        <v/>
      </c>
      <c r="GC106" s="10"/>
      <c r="GD106" s="173" t="str">
        <f t="shared" si="265"/>
        <v/>
      </c>
      <c r="GE106" s="173" t="str">
        <f t="shared" si="266"/>
        <v/>
      </c>
      <c r="GF106" s="173" t="str">
        <f t="shared" si="277"/>
        <v/>
      </c>
      <c r="GG106" s="173" t="str">
        <f t="shared" si="267"/>
        <v/>
      </c>
      <c r="GH106" s="183" t="str">
        <f t="shared" si="268"/>
        <v/>
      </c>
      <c r="GI106" s="182" t="str">
        <f t="shared" si="269"/>
        <v/>
      </c>
      <c r="GJ106" s="173" t="str">
        <f t="shared" si="270"/>
        <v/>
      </c>
      <c r="GK106" s="173" t="str">
        <f t="shared" si="271"/>
        <v/>
      </c>
      <c r="GL106" s="173" t="str">
        <f t="shared" si="278"/>
        <v/>
      </c>
      <c r="GM106" s="10"/>
      <c r="GN106" s="10"/>
      <c r="GO106" s="10"/>
      <c r="GP106" s="10"/>
      <c r="GT106" s="12"/>
      <c r="GU106" s="12">
        <f t="shared" si="272"/>
        <v>0</v>
      </c>
      <c r="GV106" s="30" t="str">
        <f>IF(EJ106="ok",CHOOSE(AQ106,'Product Group Codes'!$B$4,'Product Group Codes'!$B$14,'Product Group Codes'!$B$24,'Product Group Codes'!$B$34,'Product Group Codes'!$B$39,'Product Group Codes'!$B$44,'Product Group Codes'!$B$47),"")</f>
        <v/>
      </c>
      <c r="GX106" s="156" t="b">
        <f t="shared" si="273"/>
        <v>1</v>
      </c>
      <c r="GY106" s="156" t="b">
        <f t="shared" si="274"/>
        <v>0</v>
      </c>
      <c r="GZ106" s="156" t="b">
        <f t="shared" si="275"/>
        <v>0</v>
      </c>
      <c r="HB106" s="156" t="b">
        <f t="shared" si="276"/>
        <v>0</v>
      </c>
      <c r="HD106" s="13" t="s">
        <v>3</v>
      </c>
    </row>
    <row r="107" spans="1:212" s="11" customFormat="1" ht="25.5">
      <c r="A107" s="28">
        <v>97</v>
      </c>
      <c r="B107" s="29" t="str">
        <f t="shared" si="195"/>
        <v/>
      </c>
      <c r="C107" s="143"/>
      <c r="D107" s="42"/>
      <c r="E107" s="42"/>
      <c r="F107" s="42"/>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26"/>
      <c r="AT107" s="17"/>
      <c r="AU107" s="26"/>
      <c r="AV107" s="121"/>
      <c r="AW107" s="17"/>
      <c r="AX107" s="26"/>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27"/>
      <c r="CJ107" s="164"/>
      <c r="CK107" s="172" t="str">
        <f t="shared" si="196"/>
        <v/>
      </c>
      <c r="CL107" s="168"/>
      <c r="CM107" s="169"/>
      <c r="CN107" s="169"/>
      <c r="CO107" s="169"/>
      <c r="CP107" s="188"/>
      <c r="CQ107" s="168"/>
      <c r="CR107" s="169"/>
      <c r="CS107" s="169"/>
      <c r="CT107" s="185"/>
      <c r="CU107" s="119"/>
      <c r="CV107" s="125" t="str">
        <f t="shared" si="197"/>
        <v/>
      </c>
      <c r="CW107" s="125" t="str">
        <f t="shared" si="198"/>
        <v/>
      </c>
      <c r="CX107" s="125" t="str">
        <f t="shared" si="199"/>
        <v/>
      </c>
      <c r="CY107" s="125" t="str">
        <f t="shared" si="200"/>
        <v/>
      </c>
      <c r="CZ107" s="125" t="str">
        <f t="shared" si="201"/>
        <v/>
      </c>
      <c r="DA107" s="125" t="str">
        <f t="shared" si="202"/>
        <v/>
      </c>
      <c r="DB107" s="125" t="str">
        <f t="shared" si="203"/>
        <v/>
      </c>
      <c r="DC107" s="125" t="str">
        <f t="shared" si="204"/>
        <v/>
      </c>
      <c r="DD107" s="125" t="str">
        <f t="shared" si="205"/>
        <v/>
      </c>
      <c r="DE107" s="125" t="str">
        <f t="shared" si="206"/>
        <v/>
      </c>
      <c r="DF107" s="125" t="str">
        <f t="shared" si="207"/>
        <v/>
      </c>
      <c r="DG107" s="125" t="str">
        <f t="shared" si="208"/>
        <v/>
      </c>
      <c r="DH107" s="125" t="str">
        <f t="shared" si="209"/>
        <v/>
      </c>
      <c r="DI107" s="125" t="str">
        <f t="shared" si="210"/>
        <v/>
      </c>
      <c r="DJ107" s="125" t="str">
        <f t="shared" si="211"/>
        <v/>
      </c>
      <c r="DK107" s="125" t="str">
        <f t="shared" si="212"/>
        <v/>
      </c>
      <c r="DL107" s="125" t="str">
        <f t="shared" si="213"/>
        <v/>
      </c>
      <c r="DM107" s="125" t="str">
        <f t="shared" si="214"/>
        <v/>
      </c>
      <c r="DN107" s="125" t="str">
        <f t="shared" si="215"/>
        <v/>
      </c>
      <c r="DO107" s="125" t="str">
        <f t="shared" si="216"/>
        <v/>
      </c>
      <c r="DP107" s="125" t="str">
        <f t="shared" si="217"/>
        <v/>
      </c>
      <c r="DQ107" s="125" t="str">
        <f t="shared" si="218"/>
        <v/>
      </c>
      <c r="DR107" s="125" t="str">
        <f t="shared" si="219"/>
        <v/>
      </c>
      <c r="DS107" s="125" t="str">
        <f t="shared" si="220"/>
        <v/>
      </c>
      <c r="DT107" s="125" t="str">
        <f t="shared" si="221"/>
        <v/>
      </c>
      <c r="DU107" s="125" t="str">
        <f t="shared" si="222"/>
        <v/>
      </c>
      <c r="DV107" s="125" t="str">
        <f t="shared" si="223"/>
        <v/>
      </c>
      <c r="DW107" s="125" t="str">
        <f t="shared" si="224"/>
        <v/>
      </c>
      <c r="DX107" s="125" t="str">
        <f t="shared" si="225"/>
        <v/>
      </c>
      <c r="DY107" s="125" t="str">
        <f t="shared" si="226"/>
        <v/>
      </c>
      <c r="DZ107" s="125" t="str">
        <f t="shared" si="227"/>
        <v/>
      </c>
      <c r="EA107" s="125" t="str">
        <f t="shared" si="228"/>
        <v/>
      </c>
      <c r="EB107" s="125" t="str">
        <f t="shared" si="229"/>
        <v/>
      </c>
      <c r="EC107" s="125" t="str">
        <f t="shared" si="230"/>
        <v/>
      </c>
      <c r="ED107" s="125" t="str">
        <f t="shared" si="231"/>
        <v/>
      </c>
      <c r="EE107" s="125" t="str">
        <f t="shared" si="232"/>
        <v/>
      </c>
      <c r="EF107" s="125" t="str">
        <f t="shared" si="233"/>
        <v/>
      </c>
      <c r="EG107" s="125" t="str">
        <f t="shared" si="234"/>
        <v/>
      </c>
      <c r="EH107" s="125" t="str">
        <f t="shared" si="235"/>
        <v/>
      </c>
      <c r="EI107" s="125" t="str">
        <f t="shared" si="236"/>
        <v/>
      </c>
      <c r="EJ107" s="125" t="str">
        <f t="shared" si="237"/>
        <v/>
      </c>
      <c r="EK107" s="125" t="str">
        <f t="shared" si="238"/>
        <v/>
      </c>
      <c r="EL107" s="125" t="str">
        <f t="shared" si="239"/>
        <v/>
      </c>
      <c r="EM107" s="125" t="str">
        <f t="shared" si="240"/>
        <v/>
      </c>
      <c r="EN107" s="125" t="str">
        <f t="shared" si="241"/>
        <v/>
      </c>
      <c r="EO107" s="125" t="str">
        <f t="shared" si="281"/>
        <v/>
      </c>
      <c r="EP107" s="125" t="str">
        <f t="shared" si="281"/>
        <v/>
      </c>
      <c r="EQ107" s="125" t="str">
        <f t="shared" si="281"/>
        <v/>
      </c>
      <c r="ER107" s="125" t="str">
        <f t="shared" si="242"/>
        <v/>
      </c>
      <c r="ES107" s="125" t="str">
        <f t="shared" si="243"/>
        <v/>
      </c>
      <c r="ET107" s="125" t="str">
        <f t="shared" si="244"/>
        <v/>
      </c>
      <c r="EU107" s="125" t="str">
        <f t="shared" si="245"/>
        <v/>
      </c>
      <c r="EV107" s="125" t="str">
        <f t="shared" si="246"/>
        <v/>
      </c>
      <c r="EW107" s="125" t="str">
        <f t="shared" si="247"/>
        <v/>
      </c>
      <c r="EX107" s="125" t="str">
        <f t="shared" si="282"/>
        <v/>
      </c>
      <c r="EY107" s="125" t="str">
        <f t="shared" si="282"/>
        <v/>
      </c>
      <c r="EZ107" s="125" t="str">
        <f t="shared" si="282"/>
        <v/>
      </c>
      <c r="FA107" s="125" t="str">
        <f t="shared" si="282"/>
        <v/>
      </c>
      <c r="FB107" s="125" t="str">
        <f t="shared" si="248"/>
        <v/>
      </c>
      <c r="FC107" s="125" t="str">
        <f t="shared" si="249"/>
        <v/>
      </c>
      <c r="FD107" s="125" t="str">
        <f t="shared" si="285"/>
        <v/>
      </c>
      <c r="FE107" s="125" t="str">
        <f t="shared" si="285"/>
        <v/>
      </c>
      <c r="FF107" s="125" t="str">
        <f t="shared" si="285"/>
        <v/>
      </c>
      <c r="FG107" s="125" t="str">
        <f t="shared" si="285"/>
        <v/>
      </c>
      <c r="FH107" s="125" t="str">
        <f t="shared" si="285"/>
        <v/>
      </c>
      <c r="FI107" s="125" t="str">
        <f t="shared" si="250"/>
        <v/>
      </c>
      <c r="FJ107" s="125" t="str">
        <f t="shared" si="251"/>
        <v/>
      </c>
      <c r="FK107" s="125" t="str">
        <f t="shared" si="252"/>
        <v/>
      </c>
      <c r="FL107" s="125" t="str">
        <f t="shared" si="253"/>
        <v/>
      </c>
      <c r="FM107" s="125" t="str">
        <f t="shared" si="254"/>
        <v/>
      </c>
      <c r="FN107" s="125" t="str">
        <f t="shared" si="255"/>
        <v/>
      </c>
      <c r="FO107" s="125" t="str">
        <f t="shared" si="286"/>
        <v/>
      </c>
      <c r="FP107" s="125" t="str">
        <f t="shared" si="286"/>
        <v/>
      </c>
      <c r="FQ107" s="125" t="str">
        <f t="shared" si="286"/>
        <v/>
      </c>
      <c r="FR107" s="125" t="str">
        <f t="shared" si="286"/>
        <v/>
      </c>
      <c r="FS107" s="125" t="str">
        <f t="shared" si="286"/>
        <v/>
      </c>
      <c r="FT107" s="125" t="str">
        <f t="shared" si="256"/>
        <v/>
      </c>
      <c r="FU107" s="125" t="str">
        <f t="shared" si="257"/>
        <v/>
      </c>
      <c r="FV107" s="125" t="str">
        <f t="shared" si="258"/>
        <v/>
      </c>
      <c r="FW107" s="125" t="str">
        <f t="shared" si="259"/>
        <v/>
      </c>
      <c r="FX107" s="125" t="str">
        <f t="shared" si="260"/>
        <v/>
      </c>
      <c r="FY107" s="125" t="str">
        <f t="shared" si="261"/>
        <v/>
      </c>
      <c r="FZ107" s="125" t="str">
        <f t="shared" si="262"/>
        <v/>
      </c>
      <c r="GA107" s="125" t="str">
        <f t="shared" si="263"/>
        <v/>
      </c>
      <c r="GB107" s="129" t="str">
        <f t="shared" si="264"/>
        <v/>
      </c>
      <c r="GC107" s="10"/>
      <c r="GD107" s="173" t="str">
        <f t="shared" si="265"/>
        <v/>
      </c>
      <c r="GE107" s="173" t="str">
        <f t="shared" si="266"/>
        <v/>
      </c>
      <c r="GF107" s="173" t="str">
        <f t="shared" si="277"/>
        <v/>
      </c>
      <c r="GG107" s="173" t="str">
        <f t="shared" si="267"/>
        <v/>
      </c>
      <c r="GH107" s="183" t="str">
        <f t="shared" si="268"/>
        <v/>
      </c>
      <c r="GI107" s="182" t="str">
        <f t="shared" si="269"/>
        <v/>
      </c>
      <c r="GJ107" s="173" t="str">
        <f t="shared" si="270"/>
        <v/>
      </c>
      <c r="GK107" s="173" t="str">
        <f t="shared" si="271"/>
        <v/>
      </c>
      <c r="GL107" s="173" t="str">
        <f t="shared" si="278"/>
        <v/>
      </c>
      <c r="GM107" s="10"/>
      <c r="GN107" s="10"/>
      <c r="GO107" s="10"/>
      <c r="GP107" s="10"/>
      <c r="GT107" s="12"/>
      <c r="GU107" s="12">
        <f t="shared" si="272"/>
        <v>0</v>
      </c>
      <c r="GV107" s="30" t="str">
        <f>IF(EJ107="ok",CHOOSE(AQ107,'Product Group Codes'!$B$4,'Product Group Codes'!$B$14,'Product Group Codes'!$B$24,'Product Group Codes'!$B$34,'Product Group Codes'!$B$39,'Product Group Codes'!$B$44,'Product Group Codes'!$B$47),"")</f>
        <v/>
      </c>
      <c r="GX107" s="156" t="b">
        <f t="shared" si="273"/>
        <v>1</v>
      </c>
      <c r="GY107" s="156" t="b">
        <f t="shared" si="274"/>
        <v>0</v>
      </c>
      <c r="GZ107" s="156" t="b">
        <f t="shared" si="275"/>
        <v>0</v>
      </c>
      <c r="HB107" s="156" t="b">
        <f t="shared" si="276"/>
        <v>0</v>
      </c>
      <c r="HD107" s="13" t="s">
        <v>3</v>
      </c>
    </row>
    <row r="108" spans="1:212" s="11" customFormat="1" ht="25.5">
      <c r="A108" s="28">
        <v>98</v>
      </c>
      <c r="B108" s="29" t="str">
        <f t="shared" si="195"/>
        <v/>
      </c>
      <c r="C108" s="143"/>
      <c r="D108" s="42"/>
      <c r="E108" s="42"/>
      <c r="F108" s="42"/>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26"/>
      <c r="AT108" s="17"/>
      <c r="AU108" s="26"/>
      <c r="AV108" s="121"/>
      <c r="AW108" s="17"/>
      <c r="AX108" s="26"/>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27"/>
      <c r="CJ108" s="164"/>
      <c r="CK108" s="172" t="str">
        <f t="shared" si="196"/>
        <v/>
      </c>
      <c r="CL108" s="168"/>
      <c r="CM108" s="169"/>
      <c r="CN108" s="169"/>
      <c r="CO108" s="169"/>
      <c r="CP108" s="188"/>
      <c r="CQ108" s="168"/>
      <c r="CR108" s="169"/>
      <c r="CS108" s="169"/>
      <c r="CT108" s="185"/>
      <c r="CU108" s="119"/>
      <c r="CV108" s="125" t="str">
        <f t="shared" si="197"/>
        <v/>
      </c>
      <c r="CW108" s="125" t="str">
        <f t="shared" si="198"/>
        <v/>
      </c>
      <c r="CX108" s="125" t="str">
        <f t="shared" si="199"/>
        <v/>
      </c>
      <c r="CY108" s="125" t="str">
        <f t="shared" si="200"/>
        <v/>
      </c>
      <c r="CZ108" s="125" t="str">
        <f t="shared" si="201"/>
        <v/>
      </c>
      <c r="DA108" s="125" t="str">
        <f t="shared" si="202"/>
        <v/>
      </c>
      <c r="DB108" s="125" t="str">
        <f t="shared" si="203"/>
        <v/>
      </c>
      <c r="DC108" s="125" t="str">
        <f t="shared" si="204"/>
        <v/>
      </c>
      <c r="DD108" s="125" t="str">
        <f t="shared" si="205"/>
        <v/>
      </c>
      <c r="DE108" s="125" t="str">
        <f t="shared" si="206"/>
        <v/>
      </c>
      <c r="DF108" s="125" t="str">
        <f t="shared" si="207"/>
        <v/>
      </c>
      <c r="DG108" s="125" t="str">
        <f t="shared" si="208"/>
        <v/>
      </c>
      <c r="DH108" s="125" t="str">
        <f t="shared" si="209"/>
        <v/>
      </c>
      <c r="DI108" s="125" t="str">
        <f t="shared" si="210"/>
        <v/>
      </c>
      <c r="DJ108" s="125" t="str">
        <f t="shared" si="211"/>
        <v/>
      </c>
      <c r="DK108" s="125" t="str">
        <f t="shared" si="212"/>
        <v/>
      </c>
      <c r="DL108" s="125" t="str">
        <f t="shared" si="213"/>
        <v/>
      </c>
      <c r="DM108" s="125" t="str">
        <f t="shared" si="214"/>
        <v/>
      </c>
      <c r="DN108" s="125" t="str">
        <f t="shared" si="215"/>
        <v/>
      </c>
      <c r="DO108" s="125" t="str">
        <f t="shared" si="216"/>
        <v/>
      </c>
      <c r="DP108" s="125" t="str">
        <f t="shared" si="217"/>
        <v/>
      </c>
      <c r="DQ108" s="125" t="str">
        <f t="shared" si="218"/>
        <v/>
      </c>
      <c r="DR108" s="125" t="str">
        <f t="shared" si="219"/>
        <v/>
      </c>
      <c r="DS108" s="125" t="str">
        <f t="shared" si="220"/>
        <v/>
      </c>
      <c r="DT108" s="125" t="str">
        <f t="shared" si="221"/>
        <v/>
      </c>
      <c r="DU108" s="125" t="str">
        <f t="shared" si="222"/>
        <v/>
      </c>
      <c r="DV108" s="125" t="str">
        <f t="shared" si="223"/>
        <v/>
      </c>
      <c r="DW108" s="125" t="str">
        <f t="shared" si="224"/>
        <v/>
      </c>
      <c r="DX108" s="125" t="str">
        <f t="shared" si="225"/>
        <v/>
      </c>
      <c r="DY108" s="125" t="str">
        <f t="shared" si="226"/>
        <v/>
      </c>
      <c r="DZ108" s="125" t="str">
        <f t="shared" si="227"/>
        <v/>
      </c>
      <c r="EA108" s="125" t="str">
        <f t="shared" si="228"/>
        <v/>
      </c>
      <c r="EB108" s="125" t="str">
        <f t="shared" si="229"/>
        <v/>
      </c>
      <c r="EC108" s="125" t="str">
        <f t="shared" si="230"/>
        <v/>
      </c>
      <c r="ED108" s="125" t="str">
        <f t="shared" si="231"/>
        <v/>
      </c>
      <c r="EE108" s="125" t="str">
        <f t="shared" si="232"/>
        <v/>
      </c>
      <c r="EF108" s="125" t="str">
        <f t="shared" si="233"/>
        <v/>
      </c>
      <c r="EG108" s="125" t="str">
        <f t="shared" si="234"/>
        <v/>
      </c>
      <c r="EH108" s="125" t="str">
        <f t="shared" si="235"/>
        <v/>
      </c>
      <c r="EI108" s="125" t="str">
        <f t="shared" si="236"/>
        <v/>
      </c>
      <c r="EJ108" s="125" t="str">
        <f t="shared" si="237"/>
        <v/>
      </c>
      <c r="EK108" s="125" t="str">
        <f t="shared" si="238"/>
        <v/>
      </c>
      <c r="EL108" s="125" t="str">
        <f t="shared" si="239"/>
        <v/>
      </c>
      <c r="EM108" s="125" t="str">
        <f t="shared" si="240"/>
        <v/>
      </c>
      <c r="EN108" s="125" t="str">
        <f t="shared" si="241"/>
        <v/>
      </c>
      <c r="EO108" s="125" t="str">
        <f t="shared" si="281"/>
        <v/>
      </c>
      <c r="EP108" s="125" t="str">
        <f t="shared" si="281"/>
        <v/>
      </c>
      <c r="EQ108" s="125" t="str">
        <f t="shared" si="281"/>
        <v/>
      </c>
      <c r="ER108" s="125" t="str">
        <f t="shared" si="242"/>
        <v/>
      </c>
      <c r="ES108" s="125" t="str">
        <f t="shared" si="243"/>
        <v/>
      </c>
      <c r="ET108" s="125" t="str">
        <f t="shared" si="244"/>
        <v/>
      </c>
      <c r="EU108" s="125" t="str">
        <f t="shared" si="245"/>
        <v/>
      </c>
      <c r="EV108" s="125" t="str">
        <f t="shared" si="246"/>
        <v/>
      </c>
      <c r="EW108" s="125" t="str">
        <f t="shared" si="247"/>
        <v/>
      </c>
      <c r="EX108" s="125" t="str">
        <f t="shared" si="282"/>
        <v/>
      </c>
      <c r="EY108" s="125" t="str">
        <f t="shared" si="282"/>
        <v/>
      </c>
      <c r="EZ108" s="125" t="str">
        <f t="shared" si="282"/>
        <v/>
      </c>
      <c r="FA108" s="125" t="str">
        <f t="shared" si="282"/>
        <v/>
      </c>
      <c r="FB108" s="125" t="str">
        <f t="shared" si="248"/>
        <v/>
      </c>
      <c r="FC108" s="125" t="str">
        <f t="shared" si="249"/>
        <v/>
      </c>
      <c r="FD108" s="125" t="str">
        <f t="shared" si="285"/>
        <v/>
      </c>
      <c r="FE108" s="125" t="str">
        <f t="shared" si="285"/>
        <v/>
      </c>
      <c r="FF108" s="125" t="str">
        <f t="shared" si="285"/>
        <v/>
      </c>
      <c r="FG108" s="125" t="str">
        <f t="shared" si="285"/>
        <v/>
      </c>
      <c r="FH108" s="125" t="str">
        <f t="shared" si="285"/>
        <v/>
      </c>
      <c r="FI108" s="125" t="str">
        <f t="shared" si="250"/>
        <v/>
      </c>
      <c r="FJ108" s="125" t="str">
        <f t="shared" si="251"/>
        <v/>
      </c>
      <c r="FK108" s="125" t="str">
        <f t="shared" si="252"/>
        <v/>
      </c>
      <c r="FL108" s="125" t="str">
        <f t="shared" si="253"/>
        <v/>
      </c>
      <c r="FM108" s="125" t="str">
        <f t="shared" si="254"/>
        <v/>
      </c>
      <c r="FN108" s="125" t="str">
        <f t="shared" si="255"/>
        <v/>
      </c>
      <c r="FO108" s="125" t="str">
        <f t="shared" si="286"/>
        <v/>
      </c>
      <c r="FP108" s="125" t="str">
        <f t="shared" si="286"/>
        <v/>
      </c>
      <c r="FQ108" s="125" t="str">
        <f t="shared" si="286"/>
        <v/>
      </c>
      <c r="FR108" s="125" t="str">
        <f t="shared" si="286"/>
        <v/>
      </c>
      <c r="FS108" s="125" t="str">
        <f t="shared" si="286"/>
        <v/>
      </c>
      <c r="FT108" s="125" t="str">
        <f t="shared" si="256"/>
        <v/>
      </c>
      <c r="FU108" s="125" t="str">
        <f t="shared" si="257"/>
        <v/>
      </c>
      <c r="FV108" s="125" t="str">
        <f t="shared" si="258"/>
        <v/>
      </c>
      <c r="FW108" s="125" t="str">
        <f t="shared" si="259"/>
        <v/>
      </c>
      <c r="FX108" s="125" t="str">
        <f t="shared" si="260"/>
        <v/>
      </c>
      <c r="FY108" s="125" t="str">
        <f t="shared" si="261"/>
        <v/>
      </c>
      <c r="FZ108" s="125" t="str">
        <f t="shared" si="262"/>
        <v/>
      </c>
      <c r="GA108" s="125" t="str">
        <f t="shared" si="263"/>
        <v/>
      </c>
      <c r="GB108" s="129" t="str">
        <f t="shared" si="264"/>
        <v/>
      </c>
      <c r="GC108" s="10"/>
      <c r="GD108" s="173" t="str">
        <f t="shared" si="265"/>
        <v/>
      </c>
      <c r="GE108" s="173" t="str">
        <f t="shared" si="266"/>
        <v/>
      </c>
      <c r="GF108" s="173" t="str">
        <f t="shared" si="277"/>
        <v/>
      </c>
      <c r="GG108" s="173" t="str">
        <f t="shared" si="267"/>
        <v/>
      </c>
      <c r="GH108" s="183" t="str">
        <f t="shared" si="268"/>
        <v/>
      </c>
      <c r="GI108" s="182" t="str">
        <f t="shared" si="269"/>
        <v/>
      </c>
      <c r="GJ108" s="173" t="str">
        <f t="shared" si="270"/>
        <v/>
      </c>
      <c r="GK108" s="173" t="str">
        <f t="shared" si="271"/>
        <v/>
      </c>
      <c r="GL108" s="173" t="str">
        <f t="shared" si="278"/>
        <v/>
      </c>
      <c r="GM108" s="10"/>
      <c r="GN108" s="10"/>
      <c r="GO108" s="10"/>
      <c r="GP108" s="10"/>
      <c r="GT108" s="12"/>
      <c r="GU108" s="12">
        <f t="shared" si="272"/>
        <v>0</v>
      </c>
      <c r="GV108" s="30" t="str">
        <f>IF(EJ108="ok",CHOOSE(AQ108,'Product Group Codes'!$B$4,'Product Group Codes'!$B$14,'Product Group Codes'!$B$24,'Product Group Codes'!$B$34,'Product Group Codes'!$B$39,'Product Group Codes'!$B$44,'Product Group Codes'!$B$47),"")</f>
        <v/>
      </c>
      <c r="GX108" s="156" t="b">
        <f t="shared" si="273"/>
        <v>1</v>
      </c>
      <c r="GY108" s="156" t="b">
        <f t="shared" si="274"/>
        <v>0</v>
      </c>
      <c r="GZ108" s="156" t="b">
        <f t="shared" si="275"/>
        <v>0</v>
      </c>
      <c r="HB108" s="156" t="b">
        <f t="shared" si="276"/>
        <v>0</v>
      </c>
      <c r="HD108" s="13" t="s">
        <v>3</v>
      </c>
    </row>
    <row r="109" spans="1:212" s="11" customFormat="1" ht="25.5">
      <c r="A109" s="28">
        <v>99</v>
      </c>
      <c r="B109" s="29" t="str">
        <f t="shared" si="195"/>
        <v/>
      </c>
      <c r="C109" s="143"/>
      <c r="D109" s="42"/>
      <c r="E109" s="42"/>
      <c r="F109" s="42"/>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26"/>
      <c r="AT109" s="17"/>
      <c r="AU109" s="26"/>
      <c r="AV109" s="121"/>
      <c r="AW109" s="17"/>
      <c r="AX109" s="26"/>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27"/>
      <c r="CJ109" s="164"/>
      <c r="CK109" s="172" t="str">
        <f t="shared" si="196"/>
        <v/>
      </c>
      <c r="CL109" s="168"/>
      <c r="CM109" s="169"/>
      <c r="CN109" s="169"/>
      <c r="CO109" s="169"/>
      <c r="CP109" s="188"/>
      <c r="CQ109" s="168"/>
      <c r="CR109" s="169"/>
      <c r="CS109" s="169"/>
      <c r="CT109" s="185"/>
      <c r="CU109" s="119"/>
      <c r="CV109" s="125" t="str">
        <f t="shared" si="197"/>
        <v/>
      </c>
      <c r="CW109" s="125" t="str">
        <f t="shared" si="198"/>
        <v/>
      </c>
      <c r="CX109" s="125" t="str">
        <f t="shared" si="199"/>
        <v/>
      </c>
      <c r="CY109" s="125" t="str">
        <f t="shared" si="200"/>
        <v/>
      </c>
      <c r="CZ109" s="125" t="str">
        <f t="shared" si="201"/>
        <v/>
      </c>
      <c r="DA109" s="125" t="str">
        <f t="shared" si="202"/>
        <v/>
      </c>
      <c r="DB109" s="125" t="str">
        <f t="shared" si="203"/>
        <v/>
      </c>
      <c r="DC109" s="125" t="str">
        <f t="shared" si="204"/>
        <v/>
      </c>
      <c r="DD109" s="125" t="str">
        <f t="shared" si="205"/>
        <v/>
      </c>
      <c r="DE109" s="125" t="str">
        <f t="shared" si="206"/>
        <v/>
      </c>
      <c r="DF109" s="125" t="str">
        <f t="shared" si="207"/>
        <v/>
      </c>
      <c r="DG109" s="125" t="str">
        <f t="shared" si="208"/>
        <v/>
      </c>
      <c r="DH109" s="125" t="str">
        <f t="shared" si="209"/>
        <v/>
      </c>
      <c r="DI109" s="125" t="str">
        <f t="shared" si="210"/>
        <v/>
      </c>
      <c r="DJ109" s="125" t="str">
        <f t="shared" si="211"/>
        <v/>
      </c>
      <c r="DK109" s="125" t="str">
        <f t="shared" si="212"/>
        <v/>
      </c>
      <c r="DL109" s="125" t="str">
        <f t="shared" si="213"/>
        <v/>
      </c>
      <c r="DM109" s="125" t="str">
        <f t="shared" si="214"/>
        <v/>
      </c>
      <c r="DN109" s="125" t="str">
        <f t="shared" si="215"/>
        <v/>
      </c>
      <c r="DO109" s="125" t="str">
        <f t="shared" si="216"/>
        <v/>
      </c>
      <c r="DP109" s="125" t="str">
        <f t="shared" si="217"/>
        <v/>
      </c>
      <c r="DQ109" s="125" t="str">
        <f t="shared" si="218"/>
        <v/>
      </c>
      <c r="DR109" s="125" t="str">
        <f t="shared" si="219"/>
        <v/>
      </c>
      <c r="DS109" s="125" t="str">
        <f t="shared" si="220"/>
        <v/>
      </c>
      <c r="DT109" s="125" t="str">
        <f t="shared" si="221"/>
        <v/>
      </c>
      <c r="DU109" s="125" t="str">
        <f t="shared" si="222"/>
        <v/>
      </c>
      <c r="DV109" s="125" t="str">
        <f t="shared" si="223"/>
        <v/>
      </c>
      <c r="DW109" s="125" t="str">
        <f t="shared" si="224"/>
        <v/>
      </c>
      <c r="DX109" s="125" t="str">
        <f t="shared" si="225"/>
        <v/>
      </c>
      <c r="DY109" s="125" t="str">
        <f t="shared" si="226"/>
        <v/>
      </c>
      <c r="DZ109" s="125" t="str">
        <f t="shared" si="227"/>
        <v/>
      </c>
      <c r="EA109" s="125" t="str">
        <f t="shared" si="228"/>
        <v/>
      </c>
      <c r="EB109" s="125" t="str">
        <f t="shared" si="229"/>
        <v/>
      </c>
      <c r="EC109" s="125" t="str">
        <f t="shared" si="230"/>
        <v/>
      </c>
      <c r="ED109" s="125" t="str">
        <f t="shared" si="231"/>
        <v/>
      </c>
      <c r="EE109" s="125" t="str">
        <f t="shared" si="232"/>
        <v/>
      </c>
      <c r="EF109" s="125" t="str">
        <f t="shared" si="233"/>
        <v/>
      </c>
      <c r="EG109" s="125" t="str">
        <f t="shared" si="234"/>
        <v/>
      </c>
      <c r="EH109" s="125" t="str">
        <f t="shared" si="235"/>
        <v/>
      </c>
      <c r="EI109" s="125" t="str">
        <f t="shared" si="236"/>
        <v/>
      </c>
      <c r="EJ109" s="125" t="str">
        <f t="shared" si="237"/>
        <v/>
      </c>
      <c r="EK109" s="125" t="str">
        <f t="shared" si="238"/>
        <v/>
      </c>
      <c r="EL109" s="125" t="str">
        <f t="shared" si="239"/>
        <v/>
      </c>
      <c r="EM109" s="125" t="str">
        <f t="shared" si="240"/>
        <v/>
      </c>
      <c r="EN109" s="125" t="str">
        <f t="shared" si="241"/>
        <v/>
      </c>
      <c r="EO109" s="125" t="str">
        <f t="shared" si="281"/>
        <v/>
      </c>
      <c r="EP109" s="125" t="str">
        <f t="shared" si="281"/>
        <v/>
      </c>
      <c r="EQ109" s="125" t="str">
        <f t="shared" si="281"/>
        <v/>
      </c>
      <c r="ER109" s="125" t="str">
        <f t="shared" si="242"/>
        <v/>
      </c>
      <c r="ES109" s="125" t="str">
        <f t="shared" si="243"/>
        <v/>
      </c>
      <c r="ET109" s="125" t="str">
        <f t="shared" si="244"/>
        <v/>
      </c>
      <c r="EU109" s="125" t="str">
        <f t="shared" si="245"/>
        <v/>
      </c>
      <c r="EV109" s="125" t="str">
        <f t="shared" si="246"/>
        <v/>
      </c>
      <c r="EW109" s="125" t="str">
        <f t="shared" si="247"/>
        <v/>
      </c>
      <c r="EX109" s="125" t="str">
        <f t="shared" si="282"/>
        <v/>
      </c>
      <c r="EY109" s="125" t="str">
        <f t="shared" si="282"/>
        <v/>
      </c>
      <c r="EZ109" s="125" t="str">
        <f t="shared" si="282"/>
        <v/>
      </c>
      <c r="FA109" s="125" t="str">
        <f t="shared" si="282"/>
        <v/>
      </c>
      <c r="FB109" s="125" t="str">
        <f t="shared" si="248"/>
        <v/>
      </c>
      <c r="FC109" s="125" t="str">
        <f t="shared" si="249"/>
        <v/>
      </c>
      <c r="FD109" s="125" t="str">
        <f t="shared" si="285"/>
        <v/>
      </c>
      <c r="FE109" s="125" t="str">
        <f t="shared" si="285"/>
        <v/>
      </c>
      <c r="FF109" s="125" t="str">
        <f t="shared" si="285"/>
        <v/>
      </c>
      <c r="FG109" s="125" t="str">
        <f t="shared" si="285"/>
        <v/>
      </c>
      <c r="FH109" s="125" t="str">
        <f t="shared" si="285"/>
        <v/>
      </c>
      <c r="FI109" s="125" t="str">
        <f t="shared" si="250"/>
        <v/>
      </c>
      <c r="FJ109" s="125" t="str">
        <f t="shared" si="251"/>
        <v/>
      </c>
      <c r="FK109" s="125" t="str">
        <f t="shared" si="252"/>
        <v/>
      </c>
      <c r="FL109" s="125" t="str">
        <f t="shared" si="253"/>
        <v/>
      </c>
      <c r="FM109" s="125" t="str">
        <f t="shared" si="254"/>
        <v/>
      </c>
      <c r="FN109" s="125" t="str">
        <f t="shared" si="255"/>
        <v/>
      </c>
      <c r="FO109" s="125" t="str">
        <f t="shared" si="286"/>
        <v/>
      </c>
      <c r="FP109" s="125" t="str">
        <f t="shared" si="286"/>
        <v/>
      </c>
      <c r="FQ109" s="125" t="str">
        <f t="shared" si="286"/>
        <v/>
      </c>
      <c r="FR109" s="125" t="str">
        <f t="shared" si="286"/>
        <v/>
      </c>
      <c r="FS109" s="125" t="str">
        <f t="shared" si="286"/>
        <v/>
      </c>
      <c r="FT109" s="125" t="str">
        <f t="shared" si="256"/>
        <v/>
      </c>
      <c r="FU109" s="125" t="str">
        <f t="shared" si="257"/>
        <v/>
      </c>
      <c r="FV109" s="125" t="str">
        <f t="shared" si="258"/>
        <v/>
      </c>
      <c r="FW109" s="125" t="str">
        <f t="shared" si="259"/>
        <v/>
      </c>
      <c r="FX109" s="125" t="str">
        <f t="shared" si="260"/>
        <v/>
      </c>
      <c r="FY109" s="125" t="str">
        <f t="shared" si="261"/>
        <v/>
      </c>
      <c r="FZ109" s="125" t="str">
        <f t="shared" si="262"/>
        <v/>
      </c>
      <c r="GA109" s="125" t="str">
        <f t="shared" si="263"/>
        <v/>
      </c>
      <c r="GB109" s="129" t="str">
        <f t="shared" si="264"/>
        <v/>
      </c>
      <c r="GC109" s="10"/>
      <c r="GD109" s="173" t="str">
        <f t="shared" si="265"/>
        <v/>
      </c>
      <c r="GE109" s="173" t="str">
        <f t="shared" si="266"/>
        <v/>
      </c>
      <c r="GF109" s="173" t="str">
        <f t="shared" si="277"/>
        <v/>
      </c>
      <c r="GG109" s="173" t="str">
        <f t="shared" si="267"/>
        <v/>
      </c>
      <c r="GH109" s="183" t="str">
        <f t="shared" si="268"/>
        <v/>
      </c>
      <c r="GI109" s="182" t="str">
        <f t="shared" si="269"/>
        <v/>
      </c>
      <c r="GJ109" s="173" t="str">
        <f t="shared" si="270"/>
        <v/>
      </c>
      <c r="GK109" s="173" t="str">
        <f t="shared" si="271"/>
        <v/>
      </c>
      <c r="GL109" s="173" t="str">
        <f t="shared" si="278"/>
        <v/>
      </c>
      <c r="GM109" s="10"/>
      <c r="GN109" s="10"/>
      <c r="GO109" s="10"/>
      <c r="GP109" s="10"/>
      <c r="GT109" s="12"/>
      <c r="GU109" s="12">
        <f t="shared" si="272"/>
        <v>0</v>
      </c>
      <c r="GV109" s="30" t="str">
        <f>IF(EJ109="ok",CHOOSE(AQ109,'Product Group Codes'!$B$4,'Product Group Codes'!$B$14,'Product Group Codes'!$B$24,'Product Group Codes'!$B$34,'Product Group Codes'!$B$39,'Product Group Codes'!$B$44,'Product Group Codes'!$B$47),"")</f>
        <v/>
      </c>
      <c r="GX109" s="156" t="b">
        <f t="shared" si="273"/>
        <v>1</v>
      </c>
      <c r="GY109" s="156" t="b">
        <f t="shared" si="274"/>
        <v>0</v>
      </c>
      <c r="GZ109" s="156" t="b">
        <f t="shared" si="275"/>
        <v>0</v>
      </c>
      <c r="HB109" s="156" t="b">
        <f t="shared" si="276"/>
        <v>0</v>
      </c>
      <c r="HD109" s="13" t="s">
        <v>3</v>
      </c>
    </row>
    <row r="110" spans="1:212" s="11" customFormat="1" ht="26.25" thickBot="1">
      <c r="A110" s="28">
        <v>100</v>
      </c>
      <c r="B110" s="29" t="str">
        <f t="shared" si="195"/>
        <v/>
      </c>
      <c r="C110" s="144"/>
      <c r="D110" s="43"/>
      <c r="E110" s="43"/>
      <c r="F110" s="43"/>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27"/>
      <c r="AT110" s="18"/>
      <c r="AU110" s="27"/>
      <c r="AV110" s="122"/>
      <c r="AW110" s="18"/>
      <c r="AX110" s="27"/>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28"/>
      <c r="CJ110" s="164"/>
      <c r="CK110" s="172" t="str">
        <f t="shared" si="196"/>
        <v/>
      </c>
      <c r="CL110" s="170"/>
      <c r="CM110" s="171"/>
      <c r="CN110" s="171"/>
      <c r="CO110" s="171"/>
      <c r="CP110" s="189"/>
      <c r="CQ110" s="170"/>
      <c r="CR110" s="171"/>
      <c r="CS110" s="171"/>
      <c r="CT110" s="186"/>
      <c r="CU110" s="119"/>
      <c r="CV110" s="125" t="str">
        <f t="shared" si="197"/>
        <v/>
      </c>
      <c r="CW110" s="125" t="str">
        <f t="shared" si="198"/>
        <v/>
      </c>
      <c r="CX110" s="125" t="str">
        <f t="shared" si="199"/>
        <v/>
      </c>
      <c r="CY110" s="125" t="str">
        <f t="shared" si="200"/>
        <v/>
      </c>
      <c r="CZ110" s="125" t="str">
        <f t="shared" si="201"/>
        <v/>
      </c>
      <c r="DA110" s="125" t="str">
        <f t="shared" si="202"/>
        <v/>
      </c>
      <c r="DB110" s="125" t="str">
        <f t="shared" si="203"/>
        <v/>
      </c>
      <c r="DC110" s="125" t="str">
        <f t="shared" si="204"/>
        <v/>
      </c>
      <c r="DD110" s="125" t="str">
        <f t="shared" si="205"/>
        <v/>
      </c>
      <c r="DE110" s="125" t="str">
        <f t="shared" si="206"/>
        <v/>
      </c>
      <c r="DF110" s="125" t="str">
        <f t="shared" si="207"/>
        <v/>
      </c>
      <c r="DG110" s="125" t="str">
        <f t="shared" si="208"/>
        <v/>
      </c>
      <c r="DH110" s="125" t="str">
        <f t="shared" si="209"/>
        <v/>
      </c>
      <c r="DI110" s="125" t="str">
        <f t="shared" si="210"/>
        <v/>
      </c>
      <c r="DJ110" s="125" t="str">
        <f t="shared" si="211"/>
        <v/>
      </c>
      <c r="DK110" s="125" t="str">
        <f t="shared" si="212"/>
        <v/>
      </c>
      <c r="DL110" s="125" t="str">
        <f t="shared" si="213"/>
        <v/>
      </c>
      <c r="DM110" s="125" t="str">
        <f t="shared" si="214"/>
        <v/>
      </c>
      <c r="DN110" s="125" t="str">
        <f t="shared" si="215"/>
        <v/>
      </c>
      <c r="DO110" s="125" t="str">
        <f t="shared" si="216"/>
        <v/>
      </c>
      <c r="DP110" s="125" t="str">
        <f t="shared" si="217"/>
        <v/>
      </c>
      <c r="DQ110" s="125" t="str">
        <f t="shared" si="218"/>
        <v/>
      </c>
      <c r="DR110" s="125" t="str">
        <f t="shared" si="219"/>
        <v/>
      </c>
      <c r="DS110" s="125" t="str">
        <f t="shared" si="220"/>
        <v/>
      </c>
      <c r="DT110" s="125" t="str">
        <f t="shared" si="221"/>
        <v/>
      </c>
      <c r="DU110" s="125" t="str">
        <f t="shared" si="222"/>
        <v/>
      </c>
      <c r="DV110" s="125" t="str">
        <f t="shared" si="223"/>
        <v/>
      </c>
      <c r="DW110" s="125" t="str">
        <f t="shared" si="224"/>
        <v/>
      </c>
      <c r="DX110" s="125" t="str">
        <f t="shared" si="225"/>
        <v/>
      </c>
      <c r="DY110" s="125" t="str">
        <f t="shared" si="226"/>
        <v/>
      </c>
      <c r="DZ110" s="125" t="str">
        <f t="shared" si="227"/>
        <v/>
      </c>
      <c r="EA110" s="125" t="str">
        <f t="shared" si="228"/>
        <v/>
      </c>
      <c r="EB110" s="125" t="str">
        <f t="shared" si="229"/>
        <v/>
      </c>
      <c r="EC110" s="125" t="str">
        <f t="shared" si="230"/>
        <v/>
      </c>
      <c r="ED110" s="125" t="str">
        <f t="shared" si="231"/>
        <v/>
      </c>
      <c r="EE110" s="125" t="str">
        <f t="shared" si="232"/>
        <v/>
      </c>
      <c r="EF110" s="125" t="str">
        <f t="shared" si="233"/>
        <v/>
      </c>
      <c r="EG110" s="125" t="str">
        <f t="shared" si="234"/>
        <v/>
      </c>
      <c r="EH110" s="125" t="str">
        <f t="shared" si="235"/>
        <v/>
      </c>
      <c r="EI110" s="125" t="str">
        <f t="shared" si="236"/>
        <v/>
      </c>
      <c r="EJ110" s="125" t="str">
        <f t="shared" si="237"/>
        <v/>
      </c>
      <c r="EK110" s="125" t="str">
        <f t="shared" si="238"/>
        <v/>
      </c>
      <c r="EL110" s="125" t="str">
        <f t="shared" si="239"/>
        <v/>
      </c>
      <c r="EM110" s="125" t="str">
        <f t="shared" si="240"/>
        <v/>
      </c>
      <c r="EN110" s="125" t="str">
        <f t="shared" si="241"/>
        <v/>
      </c>
      <c r="EO110" s="125" t="str">
        <f t="shared" si="281"/>
        <v/>
      </c>
      <c r="EP110" s="125" t="str">
        <f t="shared" si="281"/>
        <v/>
      </c>
      <c r="EQ110" s="125" t="str">
        <f t="shared" si="281"/>
        <v/>
      </c>
      <c r="ER110" s="125" t="str">
        <f t="shared" si="242"/>
        <v/>
      </c>
      <c r="ES110" s="125" t="str">
        <f t="shared" si="243"/>
        <v/>
      </c>
      <c r="ET110" s="125" t="str">
        <f t="shared" si="244"/>
        <v/>
      </c>
      <c r="EU110" s="125" t="str">
        <f t="shared" si="245"/>
        <v/>
      </c>
      <c r="EV110" s="125" t="str">
        <f t="shared" si="246"/>
        <v/>
      </c>
      <c r="EW110" s="125" t="str">
        <f t="shared" si="247"/>
        <v/>
      </c>
      <c r="EX110" s="125" t="str">
        <f t="shared" si="282"/>
        <v/>
      </c>
      <c r="EY110" s="125" t="str">
        <f t="shared" si="282"/>
        <v/>
      </c>
      <c r="EZ110" s="125" t="str">
        <f t="shared" si="282"/>
        <v/>
      </c>
      <c r="FA110" s="125" t="str">
        <f t="shared" si="282"/>
        <v/>
      </c>
      <c r="FB110" s="125" t="str">
        <f t="shared" si="248"/>
        <v/>
      </c>
      <c r="FC110" s="125" t="str">
        <f t="shared" si="249"/>
        <v/>
      </c>
      <c r="FD110" s="125" t="str">
        <f t="shared" si="285"/>
        <v/>
      </c>
      <c r="FE110" s="125" t="str">
        <f t="shared" si="285"/>
        <v/>
      </c>
      <c r="FF110" s="125" t="str">
        <f t="shared" si="285"/>
        <v/>
      </c>
      <c r="FG110" s="125" t="str">
        <f t="shared" si="285"/>
        <v/>
      </c>
      <c r="FH110" s="125" t="str">
        <f t="shared" si="285"/>
        <v/>
      </c>
      <c r="FI110" s="125" t="str">
        <f t="shared" si="250"/>
        <v/>
      </c>
      <c r="FJ110" s="125" t="str">
        <f t="shared" si="251"/>
        <v/>
      </c>
      <c r="FK110" s="125" t="str">
        <f t="shared" si="252"/>
        <v/>
      </c>
      <c r="FL110" s="125" t="str">
        <f t="shared" si="253"/>
        <v/>
      </c>
      <c r="FM110" s="125" t="str">
        <f t="shared" si="254"/>
        <v/>
      </c>
      <c r="FN110" s="125" t="str">
        <f t="shared" si="255"/>
        <v/>
      </c>
      <c r="FO110" s="125" t="str">
        <f t="shared" si="286"/>
        <v/>
      </c>
      <c r="FP110" s="125" t="str">
        <f t="shared" si="286"/>
        <v/>
      </c>
      <c r="FQ110" s="125" t="str">
        <f t="shared" si="286"/>
        <v/>
      </c>
      <c r="FR110" s="125" t="str">
        <f t="shared" si="286"/>
        <v/>
      </c>
      <c r="FS110" s="125" t="str">
        <f t="shared" si="286"/>
        <v/>
      </c>
      <c r="FT110" s="125" t="str">
        <f t="shared" si="256"/>
        <v/>
      </c>
      <c r="FU110" s="125" t="str">
        <f t="shared" si="257"/>
        <v/>
      </c>
      <c r="FV110" s="125" t="str">
        <f t="shared" si="258"/>
        <v/>
      </c>
      <c r="FW110" s="125" t="str">
        <f t="shared" si="259"/>
        <v/>
      </c>
      <c r="FX110" s="125" t="str">
        <f t="shared" si="260"/>
        <v/>
      </c>
      <c r="FY110" s="125" t="str">
        <f t="shared" si="261"/>
        <v/>
      </c>
      <c r="FZ110" s="125" t="str">
        <f t="shared" si="262"/>
        <v/>
      </c>
      <c r="GA110" s="125" t="str">
        <f t="shared" si="263"/>
        <v/>
      </c>
      <c r="GB110" s="129" t="str">
        <f t="shared" si="264"/>
        <v/>
      </c>
      <c r="GC110" s="10"/>
      <c r="GD110" s="173" t="str">
        <f t="shared" si="265"/>
        <v/>
      </c>
      <c r="GE110" s="173" t="str">
        <f t="shared" si="266"/>
        <v/>
      </c>
      <c r="GF110" s="173" t="str">
        <f t="shared" si="277"/>
        <v/>
      </c>
      <c r="GG110" s="173" t="str">
        <f t="shared" si="267"/>
        <v/>
      </c>
      <c r="GH110" s="183" t="str">
        <f t="shared" si="268"/>
        <v/>
      </c>
      <c r="GI110" s="182" t="str">
        <f t="shared" si="269"/>
        <v/>
      </c>
      <c r="GJ110" s="173" t="str">
        <f t="shared" si="270"/>
        <v/>
      </c>
      <c r="GK110" s="173" t="str">
        <f t="shared" si="271"/>
        <v/>
      </c>
      <c r="GL110" s="173" t="str">
        <f t="shared" si="278"/>
        <v/>
      </c>
      <c r="GM110" s="10"/>
      <c r="GN110" s="10"/>
      <c r="GO110" s="10"/>
      <c r="GP110" s="10"/>
      <c r="GT110" s="12"/>
      <c r="GU110" s="12">
        <f t="shared" si="272"/>
        <v>0</v>
      </c>
      <c r="GV110" s="30" t="str">
        <f>IF(EJ110="ok",CHOOSE(AQ110,'Product Group Codes'!$B$4,'Product Group Codes'!$B$14,'Product Group Codes'!$B$24,'Product Group Codes'!$B$34,'Product Group Codes'!$B$39,'Product Group Codes'!$B$44,'Product Group Codes'!$B$47),"")</f>
        <v/>
      </c>
      <c r="GX110" s="156" t="b">
        <f t="shared" si="273"/>
        <v>1</v>
      </c>
      <c r="GY110" s="156" t="b">
        <f t="shared" si="274"/>
        <v>0</v>
      </c>
      <c r="GZ110" s="156" t="b">
        <f t="shared" si="275"/>
        <v>0</v>
      </c>
      <c r="HB110" s="156" t="b">
        <f t="shared" si="276"/>
        <v>0</v>
      </c>
      <c r="HD110" s="13" t="s">
        <v>3</v>
      </c>
    </row>
    <row r="111" spans="1:212" ht="13.5" thickTop="1">
      <c r="GS111" s="11"/>
      <c r="GT111" s="12"/>
      <c r="GU111" s="12"/>
      <c r="GV111" s="12"/>
    </row>
    <row r="112" spans="1:212">
      <c r="GS112" s="11"/>
      <c r="GT112" s="12"/>
      <c r="GU112" s="12"/>
      <c r="GV112" s="12"/>
    </row>
    <row r="113" spans="201:204">
      <c r="GS113" s="11"/>
      <c r="GT113" s="12"/>
      <c r="GU113" s="12"/>
      <c r="GV113" s="12"/>
    </row>
    <row r="114" spans="201:204">
      <c r="GS114" s="11"/>
      <c r="GT114" s="12"/>
      <c r="GU114" s="12"/>
      <c r="GV114" s="12"/>
    </row>
    <row r="115" spans="201:204">
      <c r="GS115" s="11"/>
      <c r="GT115" s="12"/>
      <c r="GU115" s="12"/>
      <c r="GV115" s="12"/>
    </row>
    <row r="116" spans="201:204">
      <c r="GS116" s="11"/>
      <c r="GT116" s="12"/>
      <c r="GU116" s="12"/>
      <c r="GV116" s="12"/>
    </row>
    <row r="117" spans="201:204">
      <c r="GS117" s="11"/>
      <c r="GT117" s="12"/>
      <c r="GU117" s="12"/>
      <c r="GV117" s="12"/>
    </row>
    <row r="118" spans="201:204">
      <c r="GS118" s="11"/>
      <c r="GT118" s="12"/>
      <c r="GU118" s="12"/>
      <c r="GV118" s="12"/>
    </row>
    <row r="119" spans="201:204">
      <c r="GS119" s="11"/>
      <c r="GT119" s="12"/>
      <c r="GU119" s="12"/>
      <c r="GV119" s="12"/>
    </row>
    <row r="120" spans="201:204">
      <c r="GS120" s="11"/>
      <c r="GT120" s="12"/>
      <c r="GU120" s="12"/>
      <c r="GV120" s="12"/>
    </row>
    <row r="121" spans="201:204">
      <c r="GS121" s="11"/>
      <c r="GT121" s="12"/>
      <c r="GU121" s="12"/>
      <c r="GV121" s="12"/>
    </row>
    <row r="122" spans="201:204">
      <c r="GS122" s="11"/>
      <c r="GT122" s="12"/>
      <c r="GU122" s="12"/>
      <c r="GV122" s="12"/>
    </row>
    <row r="123" spans="201:204">
      <c r="GS123" s="11"/>
      <c r="GT123" s="12"/>
      <c r="GU123" s="12"/>
      <c r="GV123" s="12"/>
    </row>
    <row r="124" spans="201:204">
      <c r="GS124" s="11"/>
      <c r="GT124" s="12"/>
      <c r="GU124" s="12"/>
      <c r="GV124" s="12"/>
    </row>
    <row r="125" spans="201:204">
      <c r="GS125" s="11"/>
      <c r="GT125" s="12"/>
      <c r="GU125" s="12"/>
      <c r="GV125" s="12"/>
    </row>
  </sheetData>
  <sheetProtection password="E076" sheet="1" objects="1" scenarios="1"/>
  <mergeCells count="174">
    <mergeCell ref="GL9:GL10"/>
    <mergeCell ref="B1:G1"/>
    <mergeCell ref="I1:J2"/>
    <mergeCell ref="E3:F3"/>
    <mergeCell ref="B2:G2"/>
    <mergeCell ref="L1:P3"/>
    <mergeCell ref="AI1:AL1"/>
    <mergeCell ref="CK9:CK10"/>
    <mergeCell ref="CL9:CL10"/>
    <mergeCell ref="CN9:CN10"/>
    <mergeCell ref="CO9:CO10"/>
    <mergeCell ref="CT9:CT10"/>
    <mergeCell ref="FX5:GB5"/>
    <mergeCell ref="FN5:FW5"/>
    <mergeCell ref="H5:J5"/>
    <mergeCell ref="DC5:DE5"/>
    <mergeCell ref="CZ5:DB5"/>
    <mergeCell ref="CV5:CY5"/>
    <mergeCell ref="EA5:EC5"/>
    <mergeCell ref="DX5:DZ5"/>
    <mergeCell ref="DU5:DW5"/>
    <mergeCell ref="DR5:DT5"/>
    <mergeCell ref="DO5:DQ5"/>
    <mergeCell ref="DL5:DN5"/>
    <mergeCell ref="GD9:GD10"/>
    <mergeCell ref="GF9:GF10"/>
    <mergeCell ref="GG9:GG10"/>
    <mergeCell ref="FK5:FM5"/>
    <mergeCell ref="FH5:FJ5"/>
    <mergeCell ref="FE5:FG5"/>
    <mergeCell ref="FB5:FD5"/>
    <mergeCell ref="EY5:FA5"/>
    <mergeCell ref="EU5:EX5"/>
    <mergeCell ref="EJ5:EL5"/>
    <mergeCell ref="EG5:EI5"/>
    <mergeCell ref="ED5:EF5"/>
    <mergeCell ref="AP9:AP10"/>
    <mergeCell ref="BC9:BC10"/>
    <mergeCell ref="BD9:BD10"/>
    <mergeCell ref="BE9:BE10"/>
    <mergeCell ref="BF9:BF10"/>
    <mergeCell ref="BG9:BG10"/>
    <mergeCell ref="BH9:BH10"/>
    <mergeCell ref="BJ9:BJ10"/>
    <mergeCell ref="BK9:BK10"/>
    <mergeCell ref="BB9:BB10"/>
    <mergeCell ref="CA9:CA10"/>
    <mergeCell ref="CI9:CI10"/>
    <mergeCell ref="AQ9:AQ10"/>
    <mergeCell ref="AR9:AR10"/>
    <mergeCell ref="AS9:AS10"/>
    <mergeCell ref="BA9:BA10"/>
    <mergeCell ref="AT9:AT10"/>
    <mergeCell ref="AU9:AU10"/>
    <mergeCell ref="AX9:AX10"/>
    <mergeCell ref="AY9:AY10"/>
    <mergeCell ref="AZ9:AZ10"/>
    <mergeCell ref="CB9:CB10"/>
    <mergeCell ref="BP9:BP10"/>
    <mergeCell ref="C9:C10"/>
    <mergeCell ref="E9:E10"/>
    <mergeCell ref="F9:F10"/>
    <mergeCell ref="AM9:AO9"/>
    <mergeCell ref="D9:D10"/>
    <mergeCell ref="B3:C3"/>
    <mergeCell ref="U9:X9"/>
    <mergeCell ref="Y9:AA9"/>
    <mergeCell ref="AB9:AE9"/>
    <mergeCell ref="AF9:AH9"/>
    <mergeCell ref="AI9:AL9"/>
    <mergeCell ref="G9:J9"/>
    <mergeCell ref="K9:M9"/>
    <mergeCell ref="N9:Q9"/>
    <mergeCell ref="R9:T9"/>
    <mergeCell ref="B9:B10"/>
    <mergeCell ref="G8:J8"/>
    <mergeCell ref="K8:M8"/>
    <mergeCell ref="E5:F5"/>
    <mergeCell ref="A9:A10"/>
    <mergeCell ref="BI9:BI10"/>
    <mergeCell ref="EI9:EI10"/>
    <mergeCell ref="EJ9:EJ10"/>
    <mergeCell ref="EK9:EK10"/>
    <mergeCell ref="EL9:EL10"/>
    <mergeCell ref="ET9:ET10"/>
    <mergeCell ref="FI9:FI10"/>
    <mergeCell ref="CW9:CW10"/>
    <mergeCell ref="EF9:EH9"/>
    <mergeCell ref="EB9:EE9"/>
    <mergeCell ref="BT9:BT10"/>
    <mergeCell ref="DN9:DQ9"/>
    <mergeCell ref="DR9:DT9"/>
    <mergeCell ref="EN9:EN10"/>
    <mergeCell ref="EQ9:EQ10"/>
    <mergeCell ref="ER9:ER10"/>
    <mergeCell ref="CV9:CV10"/>
    <mergeCell ref="CX9:CX10"/>
    <mergeCell ref="CY9:CY10"/>
    <mergeCell ref="DK9:DM9"/>
    <mergeCell ref="EV9:EV10"/>
    <mergeCell ref="EW9:EW10"/>
    <mergeCell ref="EM9:EM10"/>
    <mergeCell ref="GS10:GT10"/>
    <mergeCell ref="CZ9:DC9"/>
    <mergeCell ref="DD9:DF9"/>
    <mergeCell ref="DG9:DJ9"/>
    <mergeCell ref="DY9:EA9"/>
    <mergeCell ref="FM9:FM10"/>
    <mergeCell ref="ES9:ES10"/>
    <mergeCell ref="FV9:FV10"/>
    <mergeCell ref="DU9:DX9"/>
    <mergeCell ref="FW9:FW10"/>
    <mergeCell ref="FX9:FX10"/>
    <mergeCell ref="FY9:FY10"/>
    <mergeCell ref="FZ9:FZ10"/>
    <mergeCell ref="GA9:GA10"/>
    <mergeCell ref="FG9:FG10"/>
    <mergeCell ref="FU9:FU10"/>
    <mergeCell ref="FT9:FT10"/>
    <mergeCell ref="FJ9:FJ10"/>
    <mergeCell ref="FK9:FK10"/>
    <mergeCell ref="FL9:FL10"/>
    <mergeCell ref="EU9:EU10"/>
    <mergeCell ref="GB9:GB10"/>
    <mergeCell ref="EX9:EX10"/>
    <mergeCell ref="EY9:EY10"/>
    <mergeCell ref="EW1:EW3"/>
    <mergeCell ref="BL9:BL10"/>
    <mergeCell ref="BM9:BM10"/>
    <mergeCell ref="BN9:BN10"/>
    <mergeCell ref="BO9:BO10"/>
    <mergeCell ref="FC9:FC10"/>
    <mergeCell ref="FD9:FD10"/>
    <mergeCell ref="FE9:FE10"/>
    <mergeCell ref="FF9:FF10"/>
    <mergeCell ref="BU9:BU10"/>
    <mergeCell ref="BV9:BV10"/>
    <mergeCell ref="BW9:BW10"/>
    <mergeCell ref="BX9:BX10"/>
    <mergeCell ref="BY9:BY10"/>
    <mergeCell ref="BZ9:BZ10"/>
    <mergeCell ref="CC9:CC10"/>
    <mergeCell ref="CD9:CH9"/>
    <mergeCell ref="BQ9:BQ10"/>
    <mergeCell ref="BR9:BR10"/>
    <mergeCell ref="BS9:BS10"/>
    <mergeCell ref="ER5:ET5"/>
    <mergeCell ref="EM5:EQ5"/>
    <mergeCell ref="EZ9:EZ10"/>
    <mergeCell ref="FA9:FA10"/>
    <mergeCell ref="GH9:GH10"/>
    <mergeCell ref="GI9:GI10"/>
    <mergeCell ref="GJ9:GJ10"/>
    <mergeCell ref="GK9:GK10"/>
    <mergeCell ref="GD5:GH5"/>
    <mergeCell ref="GI5:GL5"/>
    <mergeCell ref="CL4:CP8"/>
    <mergeCell ref="CQ4:CT8"/>
    <mergeCell ref="CP9:CP10"/>
    <mergeCell ref="CQ9:CQ10"/>
    <mergeCell ref="CR9:CR10"/>
    <mergeCell ref="CS9:CS10"/>
    <mergeCell ref="GE9:GE10"/>
    <mergeCell ref="CM9:CM10"/>
    <mergeCell ref="FH9:FH10"/>
    <mergeCell ref="FN9:FN10"/>
    <mergeCell ref="FO9:FO10"/>
    <mergeCell ref="FP9:FP10"/>
    <mergeCell ref="FQ9:FQ10"/>
    <mergeCell ref="FR9:FR10"/>
    <mergeCell ref="FS9:FS10"/>
    <mergeCell ref="DI5:DK5"/>
    <mergeCell ref="DF5:DH5"/>
    <mergeCell ref="FB9:FB10"/>
  </mergeCells>
  <phoneticPr fontId="0" type="noConversion"/>
  <conditionalFormatting sqref="B11:B110">
    <cfRule type="cellIs" dxfId="61" priority="183" stopIfTrue="1" operator="equal">
      <formula>"ok"</formula>
    </cfRule>
    <cfRule type="cellIs" dxfId="60" priority="184" stopIfTrue="1" operator="equal">
      <formula>"Error"</formula>
    </cfRule>
  </conditionalFormatting>
  <conditionalFormatting sqref="CV11:CV110 CX11:CZ110 FB11:FC110 FI11:FN110 DB11:EN110 EQ11:EW110 GD11:GL110">
    <cfRule type="cellIs" dxfId="59" priority="169" stopIfTrue="1" operator="equal">
      <formula>"ok"</formula>
    </cfRule>
    <cfRule type="cellIs" dxfId="58" priority="170" stopIfTrue="1" operator="equal">
      <formula>""</formula>
    </cfRule>
  </conditionalFormatting>
  <conditionalFormatting sqref="G3">
    <cfRule type="cellIs" dxfId="57" priority="145" stopIfTrue="1" operator="equal">
      <formula>"Error"</formula>
    </cfRule>
    <cfRule type="cellIs" dxfId="56" priority="147" stopIfTrue="1" operator="equal">
      <formula>"OK"</formula>
    </cfRule>
  </conditionalFormatting>
  <conditionalFormatting sqref="D3">
    <cfRule type="cellIs" dxfId="55" priority="143" stopIfTrue="1" operator="equal">
      <formula>"Error"</formula>
    </cfRule>
    <cfRule type="cellIs" dxfId="54" priority="144" stopIfTrue="1" operator="equal">
      <formula>"OK"</formula>
    </cfRule>
  </conditionalFormatting>
  <conditionalFormatting sqref="FT11:GA110">
    <cfRule type="cellIs" dxfId="53" priority="101" stopIfTrue="1" operator="equal">
      <formula>"ok"</formula>
    </cfRule>
    <cfRule type="cellIs" dxfId="52" priority="102" stopIfTrue="1" operator="equal">
      <formula>""</formula>
    </cfRule>
  </conditionalFormatting>
  <conditionalFormatting sqref="EO11:EP110">
    <cfRule type="cellIs" dxfId="51" priority="95" stopIfTrue="1" operator="equal">
      <formula>"ok"</formula>
    </cfRule>
    <cfRule type="cellIs" dxfId="50" priority="96" stopIfTrue="1" operator="equal">
      <formula>""</formula>
    </cfRule>
  </conditionalFormatting>
  <conditionalFormatting sqref="CW11:CW110">
    <cfRule type="cellIs" dxfId="49" priority="91" stopIfTrue="1" operator="equal">
      <formula>"ok"</formula>
    </cfRule>
    <cfRule type="cellIs" dxfId="48" priority="92" stopIfTrue="1" operator="equal">
      <formula>""</formula>
    </cfRule>
  </conditionalFormatting>
  <conditionalFormatting sqref="DA11:DA110">
    <cfRule type="cellIs" dxfId="47" priority="87" stopIfTrue="1" operator="equal">
      <formula>"ok"</formula>
    </cfRule>
    <cfRule type="cellIs" dxfId="46" priority="88" stopIfTrue="1" operator="equal">
      <formula>""</formula>
    </cfRule>
  </conditionalFormatting>
  <conditionalFormatting sqref="GB11:GB110">
    <cfRule type="cellIs" dxfId="45" priority="55" stopIfTrue="1" operator="equal">
      <formula>"ok"</formula>
    </cfRule>
    <cfRule type="cellIs" dxfId="44" priority="56" stopIfTrue="1" operator="equal">
      <formula>""</formula>
    </cfRule>
  </conditionalFormatting>
  <conditionalFormatting sqref="EX11:EX110">
    <cfRule type="cellIs" dxfId="43" priority="51" stopIfTrue="1" operator="equal">
      <formula>"ok"</formula>
    </cfRule>
    <cfRule type="cellIs" dxfId="42" priority="52" stopIfTrue="1" operator="equal">
      <formula>""</formula>
    </cfRule>
  </conditionalFormatting>
  <conditionalFormatting sqref="EY11:EY110">
    <cfRule type="cellIs" dxfId="41" priority="49" stopIfTrue="1" operator="equal">
      <formula>"ok"</formula>
    </cfRule>
    <cfRule type="cellIs" dxfId="40" priority="50" stopIfTrue="1" operator="equal">
      <formula>""</formula>
    </cfRule>
  </conditionalFormatting>
  <conditionalFormatting sqref="EZ11:EZ110">
    <cfRule type="cellIs" dxfId="39" priority="47" stopIfTrue="1" operator="equal">
      <formula>"ok"</formula>
    </cfRule>
    <cfRule type="cellIs" dxfId="38" priority="48" stopIfTrue="1" operator="equal">
      <formula>""</formula>
    </cfRule>
  </conditionalFormatting>
  <conditionalFormatting sqref="FA11:FA110">
    <cfRule type="cellIs" dxfId="37" priority="45" stopIfTrue="1" operator="equal">
      <formula>"ok"</formula>
    </cfRule>
    <cfRule type="cellIs" dxfId="36" priority="46" stopIfTrue="1" operator="equal">
      <formula>""</formula>
    </cfRule>
  </conditionalFormatting>
  <conditionalFormatting sqref="FD11:FD110">
    <cfRule type="cellIs" dxfId="35" priority="43" stopIfTrue="1" operator="equal">
      <formula>"ok"</formula>
    </cfRule>
    <cfRule type="cellIs" dxfId="34" priority="44" stopIfTrue="1" operator="equal">
      <formula>""</formula>
    </cfRule>
  </conditionalFormatting>
  <conditionalFormatting sqref="FE11:FE110">
    <cfRule type="cellIs" dxfId="33" priority="41" stopIfTrue="1" operator="equal">
      <formula>"ok"</formula>
    </cfRule>
    <cfRule type="cellIs" dxfId="32" priority="42" stopIfTrue="1" operator="equal">
      <formula>""</formula>
    </cfRule>
  </conditionalFormatting>
  <conditionalFormatting sqref="FF11:FF110">
    <cfRule type="cellIs" dxfId="31" priority="39" stopIfTrue="1" operator="equal">
      <formula>"ok"</formula>
    </cfRule>
    <cfRule type="cellIs" dxfId="30" priority="40" stopIfTrue="1" operator="equal">
      <formula>""</formula>
    </cfRule>
  </conditionalFormatting>
  <conditionalFormatting sqref="FG11:FG110">
    <cfRule type="cellIs" dxfId="29" priority="37" stopIfTrue="1" operator="equal">
      <formula>"ok"</formula>
    </cfRule>
    <cfRule type="cellIs" dxfId="28" priority="38" stopIfTrue="1" operator="equal">
      <formula>""</formula>
    </cfRule>
  </conditionalFormatting>
  <conditionalFormatting sqref="FH11:FH110">
    <cfRule type="cellIs" dxfId="27" priority="35" stopIfTrue="1" operator="equal">
      <formula>"ok"</formula>
    </cfRule>
    <cfRule type="cellIs" dxfId="26" priority="36" stopIfTrue="1" operator="equal">
      <formula>""</formula>
    </cfRule>
  </conditionalFormatting>
  <conditionalFormatting sqref="FO11:FO110">
    <cfRule type="cellIs" dxfId="25" priority="33" stopIfTrue="1" operator="equal">
      <formula>"ok"</formula>
    </cfRule>
    <cfRule type="cellIs" dxfId="24" priority="34" stopIfTrue="1" operator="equal">
      <formula>""</formula>
    </cfRule>
  </conditionalFormatting>
  <conditionalFormatting sqref="FP11:FP110">
    <cfRule type="cellIs" dxfId="23" priority="31" stopIfTrue="1" operator="equal">
      <formula>"ok"</formula>
    </cfRule>
    <cfRule type="cellIs" dxfId="22" priority="32" stopIfTrue="1" operator="equal">
      <formula>""</formula>
    </cfRule>
  </conditionalFormatting>
  <conditionalFormatting sqref="FQ11:FQ110">
    <cfRule type="cellIs" dxfId="21" priority="29" stopIfTrue="1" operator="equal">
      <formula>"ok"</formula>
    </cfRule>
    <cfRule type="cellIs" dxfId="20" priority="30" stopIfTrue="1" operator="equal">
      <formula>""</formula>
    </cfRule>
  </conditionalFormatting>
  <conditionalFormatting sqref="FR11:FR110">
    <cfRule type="cellIs" dxfId="19" priority="27" stopIfTrue="1" operator="equal">
      <formula>"ok"</formula>
    </cfRule>
    <cfRule type="cellIs" dxfId="18" priority="28" stopIfTrue="1" operator="equal">
      <formula>""</formula>
    </cfRule>
  </conditionalFormatting>
  <conditionalFormatting sqref="FS11:FS110">
    <cfRule type="cellIs" dxfId="17" priority="25" stopIfTrue="1" operator="equal">
      <formula>"ok"</formula>
    </cfRule>
    <cfRule type="cellIs" dxfId="16" priority="26" stopIfTrue="1" operator="equal">
      <formula>""</formula>
    </cfRule>
  </conditionalFormatting>
  <conditionalFormatting sqref="CE11:CE110">
    <cfRule type="expression" dxfId="15" priority="23" stopIfTrue="1">
      <formula>FX11="ok"</formula>
    </cfRule>
    <cfRule type="expression" dxfId="14" priority="24" stopIfTrue="1">
      <formula>FX11=""</formula>
    </cfRule>
  </conditionalFormatting>
  <conditionalFormatting sqref="CF11:CF110">
    <cfRule type="expression" dxfId="13" priority="15" stopIfTrue="1">
      <formula>FY11="ok"</formula>
    </cfRule>
    <cfRule type="expression" dxfId="12" priority="16" stopIfTrue="1">
      <formula>FY11=""</formula>
    </cfRule>
  </conditionalFormatting>
  <conditionalFormatting sqref="CG11:CG110">
    <cfRule type="expression" dxfId="11" priority="13" stopIfTrue="1">
      <formula>FZ11="ok"</formula>
    </cfRule>
    <cfRule type="expression" dxfId="10" priority="14" stopIfTrue="1">
      <formula>FZ11=""</formula>
    </cfRule>
  </conditionalFormatting>
  <conditionalFormatting sqref="CH11:CH110">
    <cfRule type="expression" dxfId="9" priority="11" stopIfTrue="1">
      <formula>GA11="ok"</formula>
    </cfRule>
    <cfRule type="expression" dxfId="8" priority="12" stopIfTrue="1">
      <formula>GA11=""</formula>
    </cfRule>
  </conditionalFormatting>
  <conditionalFormatting sqref="CK11:CK110">
    <cfRule type="cellIs" dxfId="7" priority="7" stopIfTrue="1" operator="equal">
      <formula>"ok"</formula>
    </cfRule>
    <cfRule type="cellIs" dxfId="6" priority="8" stopIfTrue="1" operator="equal">
      <formula>"Error"</formula>
    </cfRule>
  </conditionalFormatting>
  <conditionalFormatting sqref="J3">
    <cfRule type="cellIs" dxfId="5" priority="3" stopIfTrue="1" operator="equal">
      <formula>"Error"</formula>
    </cfRule>
    <cfRule type="cellIs" dxfId="4" priority="4" stopIfTrue="1" operator="equal">
      <formula>"OK"</formula>
    </cfRule>
  </conditionalFormatting>
  <conditionalFormatting sqref="C11:CI110">
    <cfRule type="expression" dxfId="3" priority="210" stopIfTrue="1">
      <formula>CV11="ok"</formula>
    </cfRule>
    <cfRule type="expression" dxfId="2" priority="211" stopIfTrue="1">
      <formula>CV11=""</formula>
    </cfRule>
  </conditionalFormatting>
  <conditionalFormatting sqref="CL11:CT110">
    <cfRule type="expression" dxfId="1" priority="9" stopIfTrue="1">
      <formula>GD11="ok"</formula>
    </cfRule>
    <cfRule type="expression" dxfId="0" priority="10" stopIfTrue="1">
      <formula>GD11=""</formula>
    </cfRule>
  </conditionalFormatting>
  <dataValidations xWindow="1626" yWindow="523" count="168">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AP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AR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AT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AU9"/>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Manufacturer (Outdoor Unit)" prompt="Enter the name of the Manufacturer of the Outdoor Unit in the cells below._x000a__x000a__x000a__x000a_" sqref="C9"/>
    <dataValidation allowBlank="1" prompt="_x000a__x000a_" sqref="B11:B110 BV9:BV10 CK11:CK110"/>
    <dataValidation allowBlank="1" showInputMessage="1" promptTitle="Basic Model Number" prompt="Enter the Basic Model Number unique to the Basic Model in the cells below._x000a__x000a__x000a__x000a_" sqref="E9"/>
    <dataValidation allowBlank="1" showInputMessage="1" promptTitle="Indiv. Model No. (Outdoor Unit)" prompt="Enter the Individual Model Number covered by the Basic Model (Outdoor Unit) in the cells below._x000a__x000a__x000a__x000a_" sqref="F9"/>
    <dataValidation allowBlank="1" showInputMessage="1" promptTitle="Manufacturer, Indoor Unit 1" prompt="Enter the Manufacturer of Indoor Unit 1 in the cells below._x000a__x000a_If you are certifying all combinations based on the required tested combination, enter ***._x000a__x000a__x000a__x000a_" sqref="G10"/>
    <dataValidation allowBlank="1" showInputMessage="1" promptTitle="Indiv. Model No., Indoor Unit 1" prompt="Enter the Individual Model Number of Indoor Unit 1 in the cells below._x000a__x000a_If you are certifying all combinations based on the required tested combination, enter ***._x000a__x000a__x000a__x000a_" sqref="I10"/>
    <dataValidation allowBlank="1" showInputMessage="1" promptTitle="Type, Indoor Unit 1" prompt="Enter one of the following:_x000a__x000a_SDHV-for SDHV_x000a_LOW-for Low-static_x000a_MID-for Mid-static_x000a_N-for Non-Ducted_x000a_CON-for Conventional Ducted_x000a__x000a_If certifiying all comb'ns based on req'd tested comb'n, enter the type of all indoor units covered by the tested comb'n._x000a__x000a__x000a__x000a_" sqref="J10"/>
    <dataValidation allowBlank="1" showInputMessage="1" promptTitle="Manufacturer, Air Mover 1" prompt="If you are certifying all combinations based on the required tested combination, enter ***._x000a__x000a_Otherwise, if applicable, enter the Manufacturer of Air Mover 1 in the cells below._x000a__x000a__x000a__x000a_" sqref="K10"/>
    <dataValidation allowBlank="1" showInputMessage="1" promptTitle="Indiv. Model No., Air Mover 1" prompt="If you are certifying all combinations based on the required tested combination, enter ***._x000a__x000a_Otherwise, if applicable, enter the Individual Model Number of Air Mover 1 in the cells below._x000a__x000a__x000a__x000a_" sqref="M10"/>
    <dataValidation allowBlank="1" showInputMessage="1" promptTitle="Manufacturer, Indoor Unit 2" prompt="If you are certifying all combinations based on the required tested combination, make no entry below._x000a__x000a_Otherwise, enter the Manufacturer of Indoor Unit 2 in the cells below._x000a__x000a__x000a__x000a_" sqref="N10"/>
    <dataValidation allowBlank="1" showInputMessage="1" promptTitle="Indiv. Model No., Indoor Unit 2" prompt="If you are certifying all combinations based on the required tested combination, make no entry below._x000a__x000a_Otherwise, enter the Individual Model Number of Indoor Unit 2 in the cells below._x000a__x000a__x000a__x000a_" sqref="P10"/>
    <dataValidation allowBlank="1" showInputMessage="1" promptTitle="Type, Indoor Unit 2" prompt="If certifying all combinations based on the req'd tested combination, make no entry below. Otherwise, enter one of the following below:_x000a__x000a_SDHV - for SDHV,_x000a_LOW - for Low-static,_x000a_MID - for Mid-static,_x000a_N - for Non-Ducted, or_x000a_CON - for Conventional Ducted._x000a__x000a__x000a__x000a_" sqref="Q10"/>
    <dataValidation allowBlank="1" showInputMessage="1" promptTitle="Manufacturer, Air Mover 2" prompt="If you are certifying all combinations based on the required tested combination, make no entry below._x000a__x000a_Otherwise, if applicable, enter the Manufacturer of Air Mover 2 in the cells below._x000a__x000a__x000a__x000a_" sqref="R10"/>
    <dataValidation allowBlank="1" showInputMessage="1" promptTitle="Indiv. Model No., Air Mover 2" prompt="If you are certifying all combinations based on the required tested combination, make no entry below._x000a__x000a_Otherwise, if applicable, enter the Individual Model Number of Air Mover 2 in the cells below._x000a__x000a__x000a__x000a_" sqref="T10"/>
    <dataValidation allowBlank="1" showInputMessage="1" promptTitle="Manufacturer, Indoor Unit 3" prompt="If you are certifying all combinations based on the required tested combination, make no entry below._x000a__x000a_Otherwise, if applicable, enter the Manufacturer of Indoor Unit 3 in the cells below._x000a__x000a__x000a__x000a_" sqref="U10"/>
    <dataValidation allowBlank="1" showInputMessage="1" promptTitle="Indiv. Model No., Indoor Unit 3" prompt="If you are certifying all combinations based on the required tested combination, make no entry below._x000a__x000a_Otherwise, if applicable, enter the Individual Model Number of Indoor Unit 3 in the cells below._x000a__x000a__x000a__x000a_" sqref="W10"/>
    <dataValidation allowBlank="1" showInputMessage="1" promptTitle="Type, Indoor Unit 3"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X10"/>
    <dataValidation allowBlank="1" showInputMessage="1" promptTitle="Manufacturer, Air Mover 3" prompt="If you are certifying all combinations based on the required tested combination, make no entry below._x000a__x000a_Otherwise, if applicable, enter the Manufacturer of Air Mover 3 in the cells below._x000a__x000a__x000a__x000a_" sqref="Y10"/>
    <dataValidation allowBlank="1" showInputMessage="1" promptTitle="Indiv. Model No., Air Mover 3" prompt="If you are certifying all combinations based on the required tested combination, make no entry below._x000a__x000a_Otherwise, if applicable, enter the Individual Model Number of Air Mover 3 in the cells below._x000a__x000a__x000a__x000a_" sqref="AA10"/>
    <dataValidation allowBlank="1" showInputMessage="1" promptTitle="Manufacturer, Indoor Unit 4" prompt="If you are certifying all combinations based on the required tested combination, make no entry below._x000a__x000a_Otherwise, if applicable, enter the Manufacturer of Indoor Unit 4 in the cells below._x000a__x000a__x000a__x000a_" sqref="AB10"/>
    <dataValidation allowBlank="1" showInputMessage="1" promptTitle="Indiv. Model No., Indoor Unit 4" prompt="If you are certifying all combinations based on the required tested combination, make no entry below._x000a__x000a_Otherwise, if applicable, enter the Individual Model Number of Indoor Unit 4 in the cells below._x000a__x000a__x000a__x000a_" sqref="AD10"/>
    <dataValidation allowBlank="1" showInputMessage="1" promptTitle="Type, Indoor Unit 4"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AE10"/>
    <dataValidation allowBlank="1" showInputMessage="1" promptTitle="Manufacturer, Air Mover 4" prompt="If you are certifying all combinations based on the required tested combination, make no entry below._x000a__x000a_Otherwise, if applicable, enter the Manufacturer of Air Mover 4 in the cells below._x000a__x000a__x000a__x000a_" sqref="AF10"/>
    <dataValidation allowBlank="1" showInputMessage="1" promptTitle="Indiv. Model No., Air Mover 4" prompt="If you are certifying all combinations based on the required tested combination, make no entry below._x000a__x000a_Otherwise, if applicable, enter the Individual Model Number of Air Mover 4 in the cells below._x000a__x000a__x000a__x000a_" sqref="AH10"/>
    <dataValidation allowBlank="1" showInputMessage="1" promptTitle="Manufacturer, Indoor Unit 5" prompt="If you are certifying all combinations based on the required tested combination, make no entry below._x000a__x000a_Otherwise, if applicable, enter the Manufacturer of Indoor Unit 5 in the cells below._x000a__x000a__x000a__x000a_" sqref="AI10"/>
    <dataValidation allowBlank="1" showInputMessage="1" promptTitle="Indiv. Model No., Indoor Unit 5" prompt="If you are certifying all combinations based on the required tested combination, make no entry below._x000a__x000a_Otherwise, if applicable, enter the Individual Model Number of Indoor Unit 5 in the cells below._x000a__x000a__x000a__x000a_" sqref="AK10"/>
    <dataValidation allowBlank="1" showInputMessage="1" promptTitle="Type, Indoor Unit 5" prompt="If certifying all comb'ns based on req'd tested comb'n make no entry. Otherwise, if appl. enter 1 of:_x000a_SDHV-for SDHV_x000a_LOW-for Low-static_x000a_MID-for Mid-static_x000a_N-for Non-Ducted_x000a_CON-for Conventional Ducted_x000a__x000a_Entire basic model can have no more than 2 types._x000a__x000a__x000a__x000a__x000a_." sqref="AL10"/>
    <dataValidation allowBlank="1" showInputMessage="1" promptTitle="Manufacturer, Air Mover 5" prompt="If you are certifying all combinations based on the required tested combination, make no entry below._x000a__x000a_Otherwise, if applicable, enter the Manufacturer of Air Mover 5 in the cells below._x000a__x000a__x000a__x000a_" sqref="AM10"/>
    <dataValidation allowBlank="1" showInputMessage="1" promptTitle="Indiv. Model No., Air Mover 5" prompt="If you are certifying all combinations based on the required tested combination, make no entry below._x000a__x000a_Otherwise, if applicable, enter the Individual Model Number of Air Mover 5 in the cells below._x000a__x000a__x000a__x000a_" sqref="AO10"/>
    <dataValidation type="custom" allowBlank="1" showErrorMessage="1" errorTitle="Manufacturer, Indoor Unit 1" error="The Manufacturer and Individual Model Number for Indoor Unit 1 must either both be *** or neither should be ***._x000a_" sqref="G11:G110">
      <formula1>IF(ISBLANK(I11),TRUE,IF(AND(G11="***",I11="***"),TRUE,IF(AND(G11&lt;&gt;"***",I11&lt;&gt;"***"),TRUE,FALSE)))</formula1>
    </dataValidation>
    <dataValidation type="custom" allowBlank="1" showErrorMessage="1" errorTitle="Indiv. Model No., Indoor Unit 1" error="The Manufacturer and Individual Model Number for Indoor Unit 1 must either both be *** or neither should be ***._x000a_" sqref="I11:I110">
      <formula1>IF(ISBLANK(G11),TRUE,IF(AND(I11="***",G11="***"),TRUE,IF(AND(I11&lt;&gt;"***",G11&lt;&gt;"***"),TRUE,FALSE)))</formula1>
    </dataValidation>
    <dataValidation type="custom" showErrorMessage="1" errorTitle="Manufacturer, Air Mover 1" error="Either:_x000a__x000a_-  The entry must be *** if the Manufacturer or Individual Model Number for Indoor Unit 1 is ***, or_x000a_-  The entry cannot be *** unless the Manufacturer or Individual Model Number for Indoor Unit 1 is also ***." sqref="K11:K110">
      <formula1>IF(OR(G11="***",I11="***"),IF(K11="***",TRUE,FALSE),IF(K11="***",FALSE,TRUE))</formula1>
    </dataValidation>
    <dataValidation type="custom" showErrorMessage="1" errorTitle="Indiv. Model No., Indoor Unit 3" error="Either:  _x000a__x000a_- The Manufacturer, Indoor Unit 3 column is not entered or_x000a_- An entry of *** is not permitted._x000a_" sqref="W11:W110">
      <formula1>IF(ISBLANK(U11),FALSE,IF(OR($G11="***",$I11="***"),FALSE,IF(W11="***",FALSE,TRUE)))</formula1>
    </dataValidation>
    <dataValidation type="custom" showErrorMessage="1" errorTitle="Manufacturer, Air Mover 3" error="Either:  _x000a__x000a_- The Manufacturer, Indoor Unit 3 is not entered or_x000a_- An entry of *** is not permitted._x000a_" sqref="Y11:Y110">
      <formula1>IF(ISBLANK(U11),FALSE,IF(OR($G11="***",$I11="***"),FALSE,IF(Y11="***",FALSE,TRUE)))</formula1>
    </dataValidation>
    <dataValidation type="custom" showErrorMessage="1" errorTitle="Manufacturer, Air Mover 4" error="Either:  _x000a__x000a_- The Manufacturer, Indoor Unit 4 is not entered or_x000a_- An entry of *** is not permitted._x000a_" sqref="AF11:AF110">
      <formula1>IF(ISBLANK(AB11),FALSE,IF(OR($G11="***",$I11="***"),FALSE,IF(AF11="***",FALSE,TRUE)))</formula1>
    </dataValidation>
    <dataValidation type="custom" showErrorMessage="1" errorTitle="Manufacturer, Air Mover 5" error="Either:  _x000a__x000a_- The Manufacturer, Indoor Unit 5 is not entered or_x000a_- An entry of *** is not permitted._x000a_" sqref="AM11:AM110">
      <formula1>IF(ISBLANK(AI11),FALSE,IF(OR($G11="***",$I11="***"),FALSE,IF(AM11="***",FALSE,TRUE)))</formula1>
    </dataValidation>
    <dataValidation allowBlank="1" showInputMessage="1" promptTitle="ASHRAE Numbers of Refrigerants" prompt="It is optional to enter ASHRAE designated numbers of all Refrigerant Types acceptable for use with the rated unit or combination. ASHRAE numbers should be in the form of &quot;R-&quot; followed by numbers and/or letters. Separate multiple entries with commas._x000a__x000a__x000a__x000a_" sqref="AX9"/>
    <dataValidation operator="greaterThanOrEqual" prompt="_x000a__x000a_" sqref="AX11:AX1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AS9:AS10"/>
    <dataValidation allowBlank="1" showInputMessage="1" promptTitle="Number of Indoor Units Tested" prompt="If you are certifying all combinations based on the req'd tested comb'n, enter the number of Indoor Units tested with the Outdoor Unit. This should be an integer &gt;0._x000a__x000a_If you are not certifying all comb'ns based on the req'd tested comb'n, leave blank._x000a__x000a__x000a__x000a_" sqref="BA9:BA10"/>
    <dataValidation allowBlank="1" showInputMessage="1" promptTitle="Sample Size for SEER2" prompt="Enter the sample size for SEER2 (number of units tested) in the cells below.  The sample size is the total of all the units tested for the basic model, not just the units tested for each combination. This should be an integer greater than zero._x000a__x000a__x000a__x000a_" sqref="BB9:BB10"/>
    <dataValidation allowBlank="1" showInputMessage="1" promptTitle="Avg. Off Mode Power Consumption" prompt="Enter the Average Off Mode Power Consumption in Watts in the cells below.  This should be a decimal number greater than zero._x000a__x000a__x000a__x000a_" sqref="BS9"/>
    <dataValidation allowBlank="1" showInputMessage="1" promptTitle="Rating Based on This Combination" prompt="Answer whether the Average Off Mode Power Consumption Rating is based on Testing of this Combination in the cells below ._x000a__x000a_An affirmative answer can be either 'yes' or 'y' and a negative answer can be either 'no' or 'n'._x000a__x000a__x000a__x000a_" sqref="BR9"/>
    <dataValidation allowBlank="1" showInputMessage="1" promptTitle="Is Off Mode Power Based on AEDM?" prompt="Answer whether the Average Off Mode Power Consumption is based on an AEDM in the cells below. See §429.70 for info on AEDM requirements._x000a__x000a_An affirmative answer can be either 'yes' or 'y' and a negative answer can be either 'no' or 'n'._x000a__x000a__x000a__x000a_" sqref="BP9:BP10"/>
    <dataValidation allowBlank="1" showInputMessage="1" showErrorMessage="1" promptTitle="Name of AEDM for Off Mode Power" prompt="If you enter 'yes' under &quot;Is the Average Off Mode Power Consumption Based on the Use of an AEDM?&quot;, enter the name of the AEDM in the cells below. _x000a__x000a__x000a__x000a_" sqref="BQ9:BQ10"/>
    <dataValidation type="custom" operator="greaterThan" showErrorMessage="1" errorTitle="Is Off Mode Power Based on AEDM?" error="The entry should be either 'yes', 'y', 'no', or 'n'._x000a_" sqref="BP11:BP110">
      <formula1>IF(BP11="yes",TRUE,IF(BP11="y",TRUE,IF(BP11="no",TRUE,IF(BP11="n",TRUE,FALSE))))</formula1>
    </dataValidation>
    <dataValidation type="custom" operator="greaterThan" showErrorMessage="1" errorTitle="Name of AEDM for Off Mode Power" error="The answer is not 'yes' or 'y' in the previous column._x000a_" sqref="BQ11:BQ110">
      <formula1>IF(ISBLANK(BP11)=TRUE,FALSE,IF(BP11="yes",IF(ISBLANK(BQ11),FALSE,TRUE),IF(BP11="y",IF(ISBLANK(BQ11),FALSE,TRUE),FALSE)))</formula1>
    </dataValidation>
    <dataValidation type="custom" operator="greaterThan" showErrorMessage="1" errorTitle="Rating Based on This Combination" error="The entry should be either 'yes', 'y', 'no', or 'n'._x000a_" sqref="BR11:BR110">
      <formula1>IF(BR11="yes",TRUE,IF(BR11="y",TRUE,IF(BR11="no",TRUE,IF(BR11="n",TRUE,FALSE))))</formula1>
    </dataValidation>
    <dataValidation type="decimal" operator="greaterThan" allowBlank="1" showErrorMessage="1" errorTitle="Avg. Off Mode Power Consumption" error="The Average Off Mode Power Consumption should be a decimal number greater than zero._x000a_" sqref="BS11:BS110">
      <formula1>0</formula1>
    </dataValidation>
    <dataValidation allowBlank="1" showInputMessage="1" promptTitle="Sample Size for EER2" prompt="For Product Group Codes 1 &amp; 2, enter the sample size for EER2. It is optional for other Product Group Codes. This is the total of all the units tested for the basic model, not just the units tested for each combination. This should be an integer &gt; 0._x000a__x000a__x000a__x000a_" sqref="BT9:BT10"/>
    <dataValidation allowBlank="1" showInputMessage="1" showErrorMessage="1" promptTitle="Can Model Be Sold in Southeast?" prompt="For PGCs 1 &amp; 2 only, answer whether the Basic Model can be sold in the SE (AL, AR, DE, FL, GA, HI, KY, LA, MD, MS, NC, OK, SC, TN, TX, VA, DC, PR, US Terr's) below._x000a__x000a_An affirmative answer can be 'yes' or 'y' and a negative answer can be 'no' or 'n'._x000a__x000a__x000a__x000a_" sqref="CA9:CA10"/>
    <dataValidation allowBlank="1" showErrorMessage="1" sqref="AV10:AW10 AV11:AV110 K3"/>
    <dataValidation operator="greaterThan" allowBlank="1" error="_x000a_" sqref="AW11:AW110"/>
    <dataValidation allowBlank="1" showInputMessage="1" promptTitle="Brand Name (Outdoor Unit)" prompt="Enter the Brand Name of the Outdoor Unit in the cells below._x000a__x000a__x000a__x000a_" sqref="D9:D10"/>
    <dataValidation allowBlank="1" showInputMessage="1" promptTitle="Brand(s), Indoor Unit 1" prompt="Enter the Brand of Indoor Unit 1 in the cells below._x000a__x000a_If you are certifying all combinations based on the required tested combination, enter the brand(s) of all of the Indoor Units covered by the tested combination._x000a__x000a__x000a__x000a_" sqref="H10"/>
    <dataValidation allowBlank="1" sqref="BW9:BY10 BG9:BH10 BK9:BK10 BO9:BO10 H11:H110"/>
    <dataValidation allowBlank="1" showInputMessage="1" promptTitle="Brand(s), Air Mover 1" prompt="If you are certifying all combinations based on the required tested combination, enter the Brand(s) of all Air Movers covered; if there are no Air Movers, enter &quot;None&quot;._x000a__x000a_Otherwise, if applicable, enter the Brand of Air Mover 1 in the cells below._x000a__x000a__x000a__x000a_" sqref="L10"/>
    <dataValidation allowBlank="1" showInputMessage="1" promptTitle="Brand, Indoor Unit 2" prompt="If you are certifying all combinations based on the required tested combination, make no entry below._x000a__x000a_Otherwise, enter the Brand of Indoor Unit 2 in the cells below._x000a__x000a__x000a__x000a_" sqref="O10"/>
    <dataValidation allowBlank="1" showInputMessage="1" promptTitle="Brand, Air Mover 2" prompt="If you are certifying all combinations based on the required tested combination, make no entry below._x000a__x000a_Otherwise, if applicable, enter the Brand of Air Mover 2 in the cells below._x000a__x000a__x000a__x000a_" sqref="S10"/>
    <dataValidation allowBlank="1" showInputMessage="1" promptTitle="Brand, Indoor Unit 3" prompt="If you are certifying all combinations based on the required tested combination, make no entry below._x000a__x000a_Otherwise, if applicable, enter the Brand of Indoor Unit 3 in the cells below._x000a__x000a__x000a__x000a_" sqref="V10"/>
    <dataValidation allowBlank="1" showInputMessage="1" promptTitle="Brand, Air Mover 3" prompt="If you are certifying all combinations based on the required tested combination, make no entry below._x000a__x000a_Otherwise, if applicable, enter the Brand of Air Mover 3 in the cells below._x000a__x000a__x000a__x000a_" sqref="Z10"/>
    <dataValidation allowBlank="1" showInputMessage="1" promptTitle="Brand, Indoor Unit 4" prompt="If you are certifying all combinations based on the required tested combination, make no entry below._x000a__x000a_Otherwise, if applicable, enter the Brand of Indoor Unit 4 in the cells below._x000a__x000a__x000a__x000a_" sqref="AC10"/>
    <dataValidation type="custom" showErrorMessage="1" errorTitle="Indiv. Model No., Indoor Unit 4" error="Either:  _x000a__x000a_- The Manufacturer, Indoor Unit 4 column is not entered or_x000a_- An entry of *** is not permitted._x000a_" sqref="AD11:AD110">
      <formula1>IF(ISBLANK(AB11),FALSE,IF(OR($G11="***",$I11="***"),FALSE,IF(AD11="***",FALSE,TRUE)))</formula1>
    </dataValidation>
    <dataValidation type="custom" showErrorMessage="1" errorTitle="Indiv. Model No., Air Mover 3" error="Either:_x000a__x000a_- there is no entry in the Manufacturer, Air Mover 3 column or_x000a_- an entry of *** is not permitted._x000a_" sqref="AA11:AA110">
      <formula1>IF(ISBLANK(Y11),FALSE,IF(OR($G11="***",$I11="***"),FALSE,IF(AA11="***",FALSE,TRUE)))</formula1>
    </dataValidation>
    <dataValidation allowBlank="1" showInputMessage="1" promptTitle="Brand, Air Mover 4" prompt="If you are certifying all combinations based on the required tested combination, make no entry below._x000a__x000a_Otherwise, if applicable, enter the Brand of Air Mover 4 in the cells below._x000a__x000a__x000a__x000a_" sqref="AG10"/>
    <dataValidation type="custom" showErrorMessage="1" errorTitle="Indiv. Model No., Air Mover 4" error="Either:_x000a__x000a_- there is no entry in the Manufacturer, Air Mover 4 column or_x000a_- an entry of *** is not permitted._x000a_" sqref="AH11:AH110">
      <formula1>IF(ISBLANK(AF11),FALSE,IF(OR($G11="***",$I11="***"),FALSE,IF(AH11="***",FALSE,TRUE)))</formula1>
    </dataValidation>
    <dataValidation allowBlank="1" showInputMessage="1" promptTitle="Brand, Indoor Unit 5" prompt="If you are certifying all combinations based on the required tested combination, make no entry below._x000a__x000a_Otherwise, if applicable, enter the Brand of Indoor Unit 5 in the cells below._x000a__x000a__x000a__x000a_" sqref="AJ10"/>
    <dataValidation type="custom" showErrorMessage="1" errorTitle="Indiv. Model No., Indoor Unit 5" error="Either:  _x000a__x000a_- The Manufacturer, Indoor Unit 5 column is not entered or_x000a_- An entry of *** is not permitted._x000a_" sqref="AK11:AK110">
      <formula1>IF(ISBLANK(AI11),FALSE,IF(OR($G11="***",$I11="***"),FALSE,IF(AK11="***",FALSE,TRUE)))</formula1>
    </dataValidation>
    <dataValidation allowBlank="1" showInputMessage="1" promptTitle="Brand, Air Mover 5" prompt="If you are certifying all combinations based on the required tested combination, make no entry below._x000a__x000a_Otherwise, if applicable, enter the Brand of Air Mover 5 in the cells below._x000a__x000a__x000a__x000a_" sqref="AN10"/>
    <dataValidation type="custom" showErrorMessage="1" errorTitle="Indiv. Model No., Air Mover 5" error="Either:_x000a__x000a_- there is no entry in the Manufacturer, Air Mover 5 column or_x000a_- an entry of *** is not permitted._x000a_" sqref="AO11:AO110">
      <formula1>IF(ISBLANK(AM11),FALSE,IF(OR($G11="***",$I11="***"),FALSE,IF(AO11="***",FALSE,TRUE)))</formula1>
    </dataValidation>
    <dataValidation type="custom" showErrorMessage="1" errorTitle="Brand(s), Air Mover 1" error="The Manufacturer, Air Mover 1 column has not been completed._x000a_" sqref="L11:L110">
      <formula1>IF(ISBLANK(K11),FALSE,TRUE)</formula1>
    </dataValidation>
    <dataValidation type="custom" showErrorMessage="1" errorTitle="Brand, Indoor Unit 3" error="The Manufacturer, Indoor Unit 3 column is not entered._x000a_" sqref="V11:V110">
      <formula1>IF(ISBLANK(U11),FALSE,IF(OR($G11="***",$I11="***"),FALSE,TRUE))</formula1>
    </dataValidation>
    <dataValidation type="custom" showErrorMessage="1" errorTitle="Brand, Air Mover 3" error="There is no entry in the Manufacturer, Air Mover 3 column._x000a_" sqref="Z11:Z110">
      <formula1>IF(ISBLANK(Y11),FALSE,IF(OR($G11="***",$I11="***"),FALSE,TRUE))</formula1>
    </dataValidation>
    <dataValidation type="custom" showErrorMessage="1" errorTitle="Brand, Indoor Unit 4" error="The Manufacturer, Indoor Unit 4 column is not entered._x000a_" sqref="AC11:AC110">
      <formula1>IF(ISBLANK(AB11),FALSE,IF(OR($G11="***",$I11="***"),FALSE,TRUE))</formula1>
    </dataValidation>
    <dataValidation type="custom" showErrorMessage="1" errorTitle="Brand, Indoor Unit 5" error="The Manufacturer, Indoor Unit 5 column is not entered._x000a_" sqref="AJ11:AJ110">
      <formula1>IF(ISBLANK(AI11),FALSE,IF(OR($G11="***",$I11="***"),FALSE,TRUE))</formula1>
    </dataValidation>
    <dataValidation type="custom" showErrorMessage="1" errorTitle="Brand, Air Mover 4" error="There is no entry in the Manufacturer, Air Mover 4 column._x000a_" sqref="AG11:AG110">
      <formula1>IF(ISBLANK(AF11),FALSE,IF(OR($G11="***",$I11="***"),FALSE,TRUE))</formula1>
    </dataValidation>
    <dataValidation type="custom" showErrorMessage="1" errorTitle="Indiv. Model No., Air Mover 1" error="Either:_x000a__x000a_- there is no entry in the Manufacturer, Air Mover 1 column,_x000a_- you entered *** in the Manuf. column, so the entry here should also be ***, or_x000a_- the entry should not be *** because the Manuf. column is not ***._x000a_" sqref="M11:M110">
      <formula1>IF(ISBLANK(K11),FALSE,IF(K11="***",IF(M11="***",TRUE,FALSE),IF(M11="***",FALSE,TRUE)))</formula1>
    </dataValidation>
    <dataValidation type="custom" showErrorMessage="1" errorTitle="Manufacturer, Indoor Unit 2" error="Either:  _x000a__x000a_- You indicated in Indoor Unit 1 that you are certifying all combinations based on the required tested combination; therefore no entry should be made here, or_x000a_- an entry of *** is not permitted._x000a_" sqref="N11:N110">
      <formula1>IF(OR($G11="***",$I11="***"),FALSE,IF(N11="***",FALSE,TRUE))</formula1>
    </dataValidation>
    <dataValidation type="custom" showErrorMessage="1" errorTitle="Brand, Indoor Unit 2" error="You indicated in Indoor Unit 1 that you are certifying all combinations based on the required tested combination; therefore no entry should be made here._x000a_" sqref="O11:O110">
      <formula1>IF(OR($G11="***",$I11="***"),FALSE,TRUE)</formula1>
    </dataValidation>
    <dataValidation type="custom" showErrorMessage="1" errorTitle="Indiv. Model No., Indoor Unit 2" error="Either:  _x000a__x000a_- You indicated in Indoor Unit 1 that you are certifying all combinations based on the required tested combination; therefore no entry should be made here, or_x000a_- an entry of *** is not permitted._x000a_" sqref="P11:P110">
      <formula1>IF(OR($G11="***",$I11="***"),FALSE,IF(P11="***",FALSE,TRUE))</formula1>
    </dataValidation>
    <dataValidation type="custom" showErrorMessage="1" errorTitle="Manufacturer, Air Mover 2" error="Either:  _x000a__x000a_- you indicated in Indoor Unit 1 that you are certifying all combinations based on the required tested combination; therefore no entry should be made here, or_x000a_- an entry of *** is not permitted._x000a_" sqref="R11:R110">
      <formula1>IF(OR($G11="***",$I11="***"),FALSE,IF(R11="***",FALSE,TRUE))</formula1>
    </dataValidation>
    <dataValidation type="custom" showErrorMessage="1" errorTitle="Brand, Air Mover 2" error="Either:  _x000a__x000a_- there is no entry in the Manuf. Air Mover 2 column or_x000a_- you indicated in Indoor Unit 1 that you are certifying all combinations based on the required tested combination; therefore no entry should be made here._x000a_" sqref="S11:S110">
      <formula1>IF(ISBLANK(R11),FALSE,IF(OR($G11="***",$I11="***"),FALSE,TRUE))</formula1>
    </dataValidation>
    <dataValidation type="custom" showErrorMessage="1" errorTitle="Indiv. Model No., Air Mover 2" error="Either:_x000a__x000a_- there is no entry in the Manuf. column,_x000a_- you indicated in Indoor Unit 1 that you are certifying all combinations based on the req'd tested comb'n; no entry should be made, or_x000a_- an entry of *** is not permitted._x000a_" sqref="T11:T110">
      <formula1>IF(ISBLANK(R11),FALSE,IF(OR($G11="***",$I11="***"),FALSE,IF(T11="***",FALSE,TRUE)))</formula1>
    </dataValidation>
    <dataValidation type="custom" showErrorMessage="1" errorTitle="Manufacturer, Indoor Unit 3" error="Either:  _x000a__x000a_- Info on Indoor Unit 1 or 2 is not completed,_x000a_- You indicated in Indoor Unit 1 that you are certifying all combinations based on the req'd tested comb'n; no entry should be, or_x000a_- an entry of *** is not permitted._x000a_" sqref="U11:U110">
      <formula1>IF(OR(ISBLANK($G11),ISBLANK($H11),ISBLANK($I11),ISBLANK($J11),ISBLANK($N11),ISBLANK($O11),ISBLANK($P11),ISBLANK($Q11)),FALSE,IF(OR($G11="***",$I11="***"),FALSE,IF(U11="***",FALSE,TRUE)))</formula1>
    </dataValidation>
    <dataValidation type="custom" operator="greaterThan" showErrorMessage="1" errorTitle="Number of Indoor Units Tested" error="Either:_x000a__x000a_- You are not certifying all combinations based on the rquired tested combination, or_x000a_- The entry is not an integer &gt; 0._x000a_" sqref="BA11:BA110">
      <formula1>IF(G11="***",IF(ISNUMBER(BA11),IF(BA11&gt;0,IF(BA11=INT(BA11),TRUE,FALSE),FALSE),FALSE),FALSE)</formula1>
    </dataValidation>
    <dataValidation allowBlank="1" showInputMessage="1" showError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CI9:CI10"/>
    <dataValidation type="custom" showErrorMessage="1" errorTitle="Link to EnergyGuide Label" error="The entry does not begin with one of_x000a_http://, https://, ftp://, or sftp:// _x000a_or is not 'By annual report date'._x000a_" sqref="CI11:CI110">
      <formula1>IF(OR(LEFT(CI11,7)="http://",LEFT(CI11,8)="https://",LEFT(CI11,6)="ftp://",LEFT(CI11,7)="sftp://",CI11="By annual report date"),TRUE,FALSE)</formula1>
    </dataValidation>
    <dataValidation type="custom" showErrorMessage="1" errorTitle="Manufacturer, Indoor Unit 4" error="Either:  _x000a__x000a_- Info on Indoor Unit 3 is not completed,_x000a_- You indicated in Indoor Unit 1 that you are certifying all combinations based on the req'd tested comb'n; no entry should be made, or_x000a_- an entry of *** is not permitted." sqref="AB11:AB110">
      <formula1>IF(OR(ISBLANK(U11),ISBLANK(V11),ISBLANK(W11),ISBLANK(X11)),FALSE,IF(OR($G11="***",$I11="***"),FALSE,IF(AB11="***",FALSE,TRUE)))</formula1>
    </dataValidation>
    <dataValidation type="custom" showErrorMessage="1" errorTitle="Manufacturer, Indoor Unit 5" error="Either:  _x000a__x000a_- Info on Indoor Unit 4 is not completed,_x000a_- You indicated in Indoor Unit 1 that you are certifying all combinations based on the req'd tested comb'n; no entry should be made, or_x000a_- an entry of *** is not permitted." sqref="AI11:AI110">
      <formula1>IF(OR(ISBLANK(AB11),ISBLANK(AC11),ISBLANK(AD11),ISBLANK(AE11)),FALSE,IF(OR($G11="***",$I11="***"),FALSE,IF(AI11="***",FALSE,TRUE)))</formula1>
    </dataValidation>
    <dataValidation type="custom" showErrorMessage="1" errorTitle="Brand, Air Mover 5" error="There is no entry in the Manufacturer, Air Mover 5 column._x000a_" sqref="AN11:AN110">
      <formula1>IF(ISBLANK(AM11),FALSE,IF(OR($G11="***",$I11="***"),FALSE,TRUE))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AP11:AP110">
      <formula1>IF(OR(AP11="n",AP11="c",AP11="e",AP11="d",AP11="f"),TRUE,FALSE)</formula1>
    </dataValidation>
    <dataValidation allowBlank="1" showInputMessage="1" promptTitle="Product Group Code" prompt="Enter an integer between 1 and 7 in the cells below._x000a__x000a_See the Product Group Codes tab for details._x000a__x000a__x000a__x000a_" sqref="AQ9:AQ10"/>
    <dataValidation allowBlank="1" showInputMessage="1" promptTitle="Appendix M1 Cooling Capacity" prompt="Enter the Cooling Capacity in Btu per hour in the cells below. Cooling Capacity should be measured in accordance with Appendix M1.  This should be a decimal number greater than zero._x000a__x000a__x000a__x000a_" sqref="AY9:AY10"/>
    <dataValidation type="decimal" operator="greaterThan" allowBlank="1" showErrorMessage="1" errorTitle="Appendix M1 Cooling Capacity" error="The Appendix M1 Cooling Capacity should be a decimal number greater than zero._x000a_" sqref="AY11:AY110">
      <formula1>0</formula1>
    </dataValidation>
    <dataValidation allowBlank="1" showInputMessage="1" promptTitle="Appendix M1 Heating Capacity" prompt="For heat pumps only, it is optional to enter the Heating Capacity in Btu/ hour in the cells below. Heating Capacity should be measured in accordance with Appendix M1. This should be a decimal number &gt; 0._x000a__x000a_No entry should be made for air conditioners._x000a__x000a__x000a__x000a_" sqref="AZ9:AZ10"/>
    <dataValidation allowBlank="1" prompt="_x000a__x000a__x000a_" sqref="BE9:BE10 BZ9:BZ10"/>
    <dataValidation allowBlank="1" prompt="_x000a__x000a__x000a__x000a_" sqref="BF9:BF10"/>
    <dataValidation operator="greaterThan" showErrorMessage="1" sqref="BE11:BH110 BK11:BO110 BV11:BZ110"/>
    <dataValidation allowBlank="1" prompt="_x000a_" sqref="BL9:BL10 BN9:BN10"/>
    <dataValidation allowBlank="1" showInputMessage="1" prompt="_x000a_" sqref="BM9:BM10"/>
    <dataValidation allowBlank="1" showInputMessage="1" promptTitle="SEER 2" prompt="Enter the Seasonal Energy Efficiency Ratio 2 in Btu per Watt-hour in the cells below. This should be a decimal number greater than zero._x000a__x000a__x000a__x000a_" sqref="BC9:BC10"/>
    <dataValidation errorStyle="information" allowBlank="1" showErrorMessage="1" errorTitle="Manufacturer (Outdoor Unit)" error="Please enter the name of the Manufacturer of the Outdoor Unit._x000a_" prompt="_x000a_" sqref="C11:C110"/>
    <dataValidation errorStyle="information" allowBlank="1" showErrorMessage="1" errorTitle="Brand Name (Outdoor Unit)" error="Please enter the Brand Name of the Outdoor Unit._x000a_" prompt="_x000a_" sqref="D11:D110"/>
    <dataValidation errorStyle="information" allowBlank="1" showErrorMessage="1" errorTitle="Basic Model Number" error="Please enter the Basic Model Number unique to the Basic Model._x000a_" prompt="_x000a_" sqref="E11:E110"/>
    <dataValidation errorStyle="information" allowBlank="1" showErrorMessage="1" errorTitle="Indiv. Model No. (Outdoor Unit)" error="Please enter the Individual Model Number covered by the Basic Model (Outdoor Unit)._x000a_" prompt="_x000a_" sqref="F11:F110"/>
    <dataValidation type="custom" operator="greaterThanOrEqual" allowBlank="1" showInputMessage="1" showErrorMessage="1" errorTitle="Certification Based on Waiver?" error="The entry should be either 'yes', 'y', 'no', or 'n'._x000a_"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AR11:AR110">
      <formula1>IF(AR11="yes",TRUE,IF(AR11="y",TRUE,IF(AR11="no",TRUE,IF(AR11="n",TRUE,FALSE))))</formula1>
    </dataValidation>
    <dataValidation type="custom" operator="greaterThanOrEqual" showErrorMessage="1" errorTitle="Date of Waiver, if Applicable" error="Either the answer is not 'yes' or 'y' in the previous column or the entry is not in the  M/D/YYYY format._x000a_" prompt="_x000a__x000a_" sqref="AS11:AS110 AU11:AU110">
      <formula1>IF(ISNUMBER(AS11),IF(ISBLANK(AR11)=TRUE,FALSE,IF(AR11="yes",IF(AS11&lt;1,FALSE,TRUE),IF(AR11="y",IF(AS11&lt;1,FALSE,TRUE),FALSE))),FALSE)</formula1>
    </dataValidation>
    <dataValidation type="custom" operator="greaterThanOrEqual" allowBlank="1" showErrorMessage="1" errorTitle="Cert. Based on Exception Relief?" error="The entry should be either 'yes', 'y', 'no', or 'n'._x000a_" prompt="_x000a__x000a_" sqref="AT11:AT110">
      <formula1>IF(AT11="yes",TRUE,IF(AT11="y",TRUE,IF(AT11="no",TRUE,IF(AT11="n",TRUE,FALSE))))</formula1>
    </dataValidation>
    <dataValidation type="custom" operator="greaterThan" showErrorMessage="1" errorTitle="Heating Capacity" error="Either:_x000a__x000a_- the model is not a heat pump, or_x000a_- the entry is not a decimal number greater than 0._x000a_" sqref="AZ11:AZ110">
      <formula1>IF(OR(AQ11=3,AQ11=5,AQ11=7),IF(ISNUMBER(AZ11),IF(AZ11&gt;0,TRUE,FALSE),FALSE),FALSE)</formula1>
    </dataValidation>
    <dataValidation type="whole" operator="greaterThan" allowBlank="1" showErrorMessage="1" errorTitle="Sample Size for SEER2" error="The sample size for SEER2 should be an integer greater than 0._x000a_" sqref="BB11:BB110">
      <formula1>0</formula1>
    </dataValidation>
    <dataValidation allowBlank="1" showInputMessage="1" promptTitle="Type Air Conditioner/Heat Pump" prompt="Enter one of:_x000a__x000a_CM if ceiling-mount, WM if wall-mount,_x000a_LOW if low-static, MID if mid-static,_x000a_SDHV if small duct high velocity,_x000a_SC if space constrained, or_x000a_CON if conventional/not otherwise listed._x000a__x000a_Make no entry if all Indoor Unit Types are Non-Ducted._x000a__x000a__x000a_." sqref="BD9:BD10"/>
    <dataValidation allowBlank="1" showInputMessage="1" promptTitle="Sample Size for HSPF2" prompt="For heat pumps only, enter the sample size for HSPF2 (number of units tested) below. The sample size is the total of all the units tested for the basic model, not just the units tested for each combination. This should be an integer greater than zero._x000a__x000a__x000a__x000a_" sqref="BI9:BI10"/>
    <dataValidation type="custom" operator="greaterThan" allowBlank="1" showErrorMessage="1" errorTitle="Sample Size for HSPF2" error="Either:_x000a__x000a_- the model is not a heat pump or_x000a_- the sample size for HSPF2 is not an integer greater than 0._x000a_" sqref="BI11:BI110">
      <formula1>IF(OR(AQ11=3,AQ11=5,AQ11=7),IF(ISNUMBER(BI11),IF(BI11&gt;0,IF(BI11=INT(BI11),TRUE,FALSE),FALSE),FALSE),FALSE)</formula1>
    </dataValidation>
    <dataValidation allowBlank="1" showInputMessage="1" promptTitle="Heating Seasonal Perf. Factor 2" prompt="For Heat Pumps only, enter the Heating Seasonal Performance Factor 2 in Btu per Watt-hour in the cells below.  This should be a decimal number greater than zero._x000a__x000a__x000a__x000a_" sqref="BJ9:BJ10"/>
    <dataValidation type="custom" operator="greaterThan" showErrorMessage="1" errorTitle="Heating Seasonal Perf. Factor 2" error="Either:_x000a__x000a_- the model is not a heat pump, or_x000a_- the entry is not a number &gt;0._x000a_" sqref="BJ11:BJ110">
      <formula1>IF(OR($AQ11=3,$AQ11=5,$AQ11=7),IF(ISNUMBER(BJ11),IF(BJ11&gt;0,TRUE,FALSE),FALSE),FALSE)</formula1>
    </dataValidation>
    <dataValidation type="whole" operator="greaterThan" allowBlank="1" showErrorMessage="1" errorTitle="Sample Size for EER2" error="The Sample Size for EER2 should be an integer greater than zero._x000a_" sqref="BT11:BT110">
      <formula1>0</formula1>
    </dataValidation>
    <dataValidation allowBlank="1" showInputMessage="1" promptTitle="Energy Efficiency Ratio 2" prompt="For Product Group Codes 1 &amp; 2, enter the Energy Efficiency Ratio 2 in Btu per Watt-hour below.  For other Product Group Codes, the answer is optional._x000a__x000a_The entry should be a decimal number greater than zero._x000a__x000a__x000a__x000a_" sqref="BU9:BU10"/>
    <dataValidation type="custom" operator="greaterThan" showErrorMessage="1" errorTitle="Energy Efficiency Ratio 2" error="The Energy Efficiency Ratio 2 should be a decimal number greater than zero._x000a_" sqref="BU11:BU110">
      <formula1>IF(ISNUMBER(BU11),IF(BU11&gt;0,TRUE,FALSE),FALSE)</formula1>
    </dataValidation>
    <dataValidation type="custom" operator="greaterThan" showErrorMessage="1" errorTitle="SEER 2" error="The Seasonal Energy Efficiency Ratio 2 should be a decimal number greater than zero._x000a_" sqref="BC11:BC110">
      <formula1>IF(ISNUMBER(BC11),IF(BC11&gt;0,TRUE,FALSE),FALSE)</formula1>
    </dataValidation>
    <dataValidation type="custom" operator="greaterThanOrEqual" showErrorMessage="1" errorTitle="Can Model Be Sold in Southeast?" error="Either:_x000a__x000a_- the model is not Product Group Code 1 or 2, in which case the cell should be left blank, or_x000a_- the entry is not one of 'yes', 'y', 'no', or 'n'._x000a_" sqref="CA11:CA110">
      <formula1>IF(OR(AQ11=1,AQ11=2),IF(CA11="yes",TRUE,IF(CA11="y",TRUE,IF(CA11="no",TRUE,IF(CA11="n",TRUE,FALSE)))))</formula1>
    </dataValidation>
    <dataValidation allowBlank="1" showInputMessage="1" showErrorMessage="1" promptTitle="Can Model Be Sold in Southwest?" prompt="For Product Group Codes 1 &amp; 2 only, answer whether the Basic Model can be sold in the Southwest (AZ, CA, NV, NM) in the cells below.  _x000a__x000a_An affirmative answer can be either 'yes' or 'y' and a negative answer can be either 'no' or 'n'._x000a__x000a__x000a__x000a_" sqref="CB9:CB10"/>
    <dataValidation type="custom" operator="greaterThanOrEqual" showErrorMessage="1" errorTitle="Can Model be Sold in Southwest?" error="Either:_x000a__x000a_- the model is not Product Group Code 1 or 2, in which case the cell should be left blank, or_x000a_- the entry is not one of 'yes', 'y', 'no', or 'n'._x000a_" sqref="CB11:CB110">
      <formula1>IF(OR(AQ11=1,AQ11=2),IF(CB11="yes",TRUE,IF(CB11="y",TRUE,IF(CB11="no",TRUE,IF(CB11="n",TRUE,FALSE)))))</formula1>
    </dataValidation>
    <dataValidation allowBlank="1" showInputMessage="1" showErrorMessage="1" promptTitle="Cooling Full Load Air Volume" prompt="Enter the Total Cooling Full Load Air Volume Rate in standard cubic feet per minute in the cells below.  _x000a__x000a_This should be a decimal number greater than zero._x000a__x000a__x000a__x000a_" sqref="CC9:CC10"/>
    <dataValidation type="decimal" operator="greaterThan" showErrorMessage="1" errorTitle="Cooling Full Load Air Volume" error="The Cooling Full Load Air Volume Rate in standard cubic feet per minute should be a decimal number greater than zero._x000a_" sqref="CC11:CC110">
      <formula1>0</formula1>
    </dataValidation>
    <dataValidation allowBlank="1" showInputMessage="1" showErrorMessage="1" promptTitle="Set Point - Cooling Min. F1" prompt="For Variable Speed Equip. only, enter the Compressor Frequency in Hertz for Cooling Minimum Speed Compressor Operation in F1 test in the cells below. An entry is optional if the Indoor Unit was manufactured by an ICM._x000a__x000a_Otherwise, leave the cell blank._x000a__x000a__x000a__x000a_" sqref="CH10"/>
    <dataValidation allowBlank="1" showInputMessage="1" showErrorMessage="1" promptTitle="Set Point - Cooling Full B2" prompt="For Variable Speed Equip. only, enter the Compressor Frequency in Hertz for Cooling Full speed  Compressor Operation in B2 test in the cells below. An entry is optional if the Indoor Unit was manufactured by an ICM._x000a__x000a_Otherwise, leave the cell blank._x000a__x000a__x000a__x000a_" sqref="CE10"/>
    <dataValidation type="decimal" operator="greaterThan" showErrorMessage="1" errorTitle="Set Point - Cooling Full B2" error="The Compressor Frequency Set Point in Hertz for Cooling Full Speed Compressor Operation in B2 test should be a decimal number greater than zero._x000a_" sqref="CE11:CE110">
      <formula1>0</formula1>
    </dataValidation>
    <dataValidation type="decimal" operator="greaterThan" showErrorMessage="1" errorTitle="Set Point - Cooling Full A2" error="The Compressor Frequency Set Point in Hertz for Cooling Full Speed Compressor Operation in A2 test should be a decimal number greater than zero._x000a_" sqref="CD11:CD110">
      <formula1>0</formula1>
    </dataValidation>
    <dataValidation allowBlank="1" showInputMessage="1" showErrorMessage="1" promptTitle="Set Point - Cooling Inter. Ev" prompt="For Variable Speed Equip. only, enter Compressor Frequency in Hertz for Cooling Intermediate Speed Compressor Operation in Ev test in the cells below. An entry is optional if the Indoor Unit was manufactured by an ICM._x000a__x000a_Otherwise, leave the cell blank._x000a__x000a__x000a_" sqref="CF10"/>
    <dataValidation type="decimal" operator="greaterThan" showErrorMessage="1" errorTitle="Set Point - Cooling Inter. Ev" error="The Compressor Frequency Set Point in Hertz for Cooling Intermediate Speed Compressor Operation in Ev test should be a decimal number greater than zero._x000a_" sqref="CF11:CF110">
      <formula1>0</formula1>
    </dataValidation>
    <dataValidation allowBlank="1" showInputMessage="1" showErrorMessage="1" promptTitle="Set Point - Cooling Full A2" prompt="For Variable Speed Equip. only, enter the Compressor Frequency in Hertz for Cooling Full Speed Compressor Operation in A2 test in the cells below. An entry is optional if the Indoor Unit was manufactured by an ICM._x000a__x000a_Otherwise, leave the cell blank._x000a__x000a__x000a__x000a_" sqref="CD10"/>
    <dataValidation allowBlank="1" showInputMessage="1" showErrorMessage="1" promptTitle="Set Point - Cooling Min. B1" prompt="For Variable Speed Equip. only, enter the Compressor Frequency in Hertz for Cooling Minimum Speed Compressor Operation in B1 test in the cells below. An entry is optional if the Indoor Unit was manufactured by an ICM._x000a__x000a_Otherwise, leave the cell blank._x000a__x000a__x000a__x000a_" sqref="CG10"/>
    <dataValidation type="decimal" operator="greaterThan" showErrorMessage="1" errorTitle="Set Point - Cooling Min. B1" error="The Compressor Frequency Set Point in Hertz for Cooling Minimum Speed Compressor Operation in B1 test should be a decimal number greater than zero._x000a_" sqref="CG11:CG110">
      <formula1>0</formula1>
    </dataValidation>
    <dataValidation type="decimal" operator="greaterThan" showErrorMessage="1" errorTitle="Set Point - Cooling Min. F1" error="The Compressor Frequency Set Point in Hertz for Cooling Minimum Speed Compressor Operation in F1 test should be a decimal number greater than zero._x000a_" sqref="CH11:CH110">
      <formula1>0</formula1>
    </dataValidation>
    <dataValidation type="custom" showErrorMessage="1" errorTitle="Type, Indoor Unit 3" error="Either:  _x000a__x000a_- The Manufacturer, Indoor Unit 3 column is not completed,_x000a_- The entry is not one of SDHV, LOW, MID, N, or CON, or_x000a_- Only two different Types are allowed for each basic model._x000a_" sqref="X11:X110">
      <formula1>IF(ISBLANK(U11),FALSE,IF(OR($G11="***",$I11="***"),FALSE,IF(J11=Q11,IF(OR(X11="SDHV",X11="LOW",X11="MID",X11="N",X11="CON"),TRUE,FALSE),IF(OR(J11=X11,Q11=X11),TRUE,FALSE))))</formula1>
    </dataValidation>
    <dataValidation type="custom" showErrorMessage="1" errorTitle="Type, Indoor Unit 4" error="Either:  _x000a__x000a_- The Manufacturer, Indoor Unit 4 column is not completed,_x000a_- The entry is not one of SDHV, LOW, MID, N, or CON, or_x000a_- Only two different Types are allowed for each basic model._x000a_" sqref="AE11:AE110">
      <formula1>IF(ISBLANK(AB11),FALSE,IF(OR($G11="***",$I11="***"),FALSE,IF(AND(J11=Q11,J11=X11),IF(OR(AE11="SDHV",AE11="LOW",AE11="MID",AE11="N",AE11="CON"),TRUE,FALSE),IF(OR(J11=AE11,Q11=AE11,X11=AE11),TRUE,FALSE))))</formula1>
    </dataValidation>
    <dataValidation type="custom" showErrorMessage="1" errorTitle="Type, Indoor Unit 5" error="Either:  _x000a__x000a_- The Manufacturer, Indoor Unit 5 column is not completed,_x000a_- The entry is not one of SDHV, LOW, MID, N, or CON, or_x000a_- Only two different Types are allowed for each basic model._x000a_" sqref="AL11:AL110">
      <formula1>IF(ISBLANK(AI11),FALSE,IF(OR($G11="***",$I11="***"),FALSE,IF(AND(J11=Q11,J11=X11,J11=AE11),IF(OR(AL11="SDHV",AL11="LOW",AL11="MID",AL11="N",AL11="CON"),TRUE,FALSE),IF(OR(J11=AL11,Q11=AL11,X11=AL11,AE11=AL11),TRUE,FALSE))))</formula1>
    </dataValidation>
    <dataValidation type="custom" showErrorMessage="1" errorTitle="Type, Indoor Unit 1" error="The entry is not one of SDHV, LOW, MID, N, or CON._x000a_" sqref="J11:J110">
      <formula1>IF(OR(J11="SDHV",J11="LOW",J11="MID",J11="N",J11="CON"),TRUE,FALSE)</formula1>
    </dataValidation>
    <dataValidation type="custom" showErrorMessage="1" errorTitle="Product Group Code" error="Either:_x000a_- the entry is not an integer between 1 and 7, or_x000a_- the PGC is not consistent with the Indoor Unit Type(s) entered._x000a__x000a_See the PGC worksheet for details on allowable PGCs for various combinations of Indoor Unit Types._x000a_" sqref="AQ11:AQ110">
      <formula1>IF(AQ11=INT(AQ11),IF(AQ11&gt;0,IF(AQ11&lt;=$GT$12,IF(OR(AQ11=1,AQ11=2,AQ11=3),IF(GX11=TRUE,TRUE,FALSE),IF(OR(AQ11=4,AQ11=5),IF(GY11=TRUE,TRUE,FALSE),IF(OR(AQ11=6,AQ11=7),IF(GZ11=TRUE,TRUE,FALSE),FALSE))),FALSE),FALSE),FALSE)</formula1>
    </dataValidation>
    <dataValidation type="custom" operator="greaterThan" showErrorMessage="1" errorTitle="Type Air Conditioner/Heat Pump" error="Either:_x000a__x000a_- you have not entered the Product Group Code, or_x000a_- the entry is not consistent with the  PGC and Indoor Unit Type(s) entered._x000a__x000a_See the PGC sheet for allowable entries for combinations of PGC and Indoor Unit Types._x000a_" sqref="BD11:BD110">
      <formula1>IF(HB11=TRUE,TRUE,FALSE)</formula1>
    </dataValidation>
    <dataValidation type="custom" showErrorMessage="1" errorTitle="Type, Indoor Unit 2" error="Either:  _x000a__x000a_- You indicated in Indoor Unit 1 that you are certifying all combinations based on the required tested combination; therefore no entry should be made here, or_x000a_- the entry is not one of SDHV, LOW, MID, N, or CON._x000a_" sqref="Q11:Q110">
      <formula1>IF(OR($G11="***",$I11="***"),FALSE,IF(OR(Q11="SDHV",Q11="LOW",Q11="MID",Q11="N",Q11="CON"),TRUE,FALSE))</formula1>
    </dataValidation>
    <dataValidation allowBlank="1" showInputMessage="1" showErrorMessage="1" promptTitle="Status of CEE Data" prompt="The cells below show whether there are any issues with the CEE data on that line.  If the status is &quot;ok,&quot; there are no issues.  If the status is &quot;Error,&quot; there are issues with the data.  See columns to the right for information on any issues._x000a__x000a__x000a__x000a_" sqref="CK9:CK10"/>
    <dataValidation allowBlank="1" showInputMessage="1" showErrorMessage="1" promptTitle="Capacity Ratio (5°F/47°F)" prompt="For heat pumps only, to qualify for tax credits, enter the Capacity Ratio  (5°F Capacity / 47°F Capacity) in the cells below. This should be a percentage greater than zero._x000a__x000a__x000a__x000a_" sqref="CO9:CO10"/>
    <dataValidation allowBlank="1" showInputMessage="1" showErrorMessage="1" promptTitle="Coefficient of Performance at 5°" prompt="For heat pumps only, to qualify for tax credits, enter Coefficient of Performance at 5°F in the cells below. This should be a number &gt; 0._x000a__x000a__x000a__x000a_" sqref="CN9:CN10"/>
    <dataValidation allowBlank="1" showInputMessage="1" showErrorMessage="1" promptTitle="Energy Efficiency Ratio 2" prompt="Enter the Energy Efficiency Ratio 2 in Btu per Watt-hour in the cells below. This should be a decimal number greater than 0._x000a__x000a__x000a__x000a_" sqref="CL9:CL10"/>
    <dataValidation allowBlank="1" showInputMessage="1" showErrorMessage="1" promptTitle="AHRI Certifiied Reference Number" prompt="Enter the AHRI Certified Reference Number in the cells below (if applicable)._x000a__x000a__x000a__x000a_" sqref="CP9:CP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
    <dataValidation allowBlank="1" showInputMessage="1" showErrorMessage="1" promptTitle="Status of CEE Data Section" prompt="This cell shows the status of this Input sheet:_x000a__x000a_&quot;Error&quot; - there are issues with at least one entry in the CEE data section in columns HS through HX_x000a__x000a_&quot;OK&quot; - either there are no entries or there are no issues with any entries in the CEE data section_x000a__x000a_" sqref="J3"/>
    <dataValidation type="custom" operator="greaterThan" showErrorMessage="1" errorTitle="Energy Efficiency Ratio 2" error="Either:_x000a__x000a_- The Energy Efficiency Ratio (EER2) in Btu per watt-hour should be a decimal number greater than zero, or_x000a_- The DOE reporting section has not been completed._x000a_" prompt="_x000a__x000a_" sqref="CL11:CL110">
      <formula1>IF(GU11=0,FALSE,IF(ISNUMBER(CL11),IF(CL11&gt;0,TRUE,FALSE),FALSE))</formula1>
    </dataValidation>
    <dataValidation allowBlank="1" showInputMessage="1" showErrorMessage="1" promptTitle="Compliant with AHRI 1380?" prompt="Answer whether the basic model is compliant with AHRI 1380 in the cells below. An affirmative entry can be either 'yes' or 'y', a negative entry can be either 'no' or 'n'._x000a__x000a_In 2025, AHRI 1380 compliance is not required for tax credit eligibility._x000a__x000a__x000a__x000a_" sqref="CM9:CM10"/>
    <dataValidation type="custom" operator="greaterThan" showErrorMessage="1" errorTitle="Compliant with AHRI 1380?" error="Either:_x000a_- The entry is not one of 'yes', 'y', 'no', or 'n', or_x000a_- The DOE reporting section has not been completed._x000a_" prompt="_x000a__x000a_" sqref="CM11:CM110">
      <formula1>IF($GU11=0,FALSE,IF(CM11="yes",TRUE,IF(CM11="y",TRUE,IF(CM11="no",TRUE,IF(CM11="n",TRUE,FALSE)))))</formula1>
    </dataValidation>
    <dataValidation type="custom" operator="greaterThan" showErrorMessage="1" errorTitle="Coefficient of Performance at 5°" error="Either:_x000a__x000a_- For Heat Pumps only, the Coefficient of Performance at 5°F should be &gt; 0,_x000a_- If not a Heat Pump, no entry should be made,_x000a_- The DOE reporting section has not been completed, or_x000a_- No Product Group Code is entered._x000a__x000a_" sqref="CN11:CN110">
      <formula1>IF(OR($AQ11=3,$AQ11=5,$AQ11=7),IF(ISNUMBER(CN11),IF(CN11&gt;0,TRUE,FALSE),FALSE),FALSE)</formula1>
    </dataValidation>
    <dataValidation type="custom" operator="greaterThan" showErrorMessage="1" errorTitle="Capacity Ratio (5°F/47°F)" error="Either:_x000a_- For Heat Pumps only, Capacity Ratio at 5°F/47°F should be a pct. &gt;0,_x000a_- If not Heat Pump, no entry should be made,_x000a_- The DOE reporting section has not been completed, or_x000a_- No Product Group Code is entered._x000a_" sqref="CO11:CO110">
      <formula1>IF(OR($AQ11=3,$AQ11=5,$AQ11=7),IF(ISNUMBER(CO11),IF(CO11&gt;1,TRUE,FALSE),FALSE),FALSE)</formula1>
    </dataValidation>
    <dataValidation type="custom" showErrorMessage="1" errorTitle="AHRI Certified Reference Number" error="The DOE reporting section has not been completed." prompt="_x000a_" sqref="CP11:CP110">
      <formula1>IF(GU11=0,FALSE,TRUE)</formula1>
    </dataValidation>
    <dataValidation allowBlank="1" showInputMessage="1" showErrorMessage="1" promptTitle="HSPF2 (Region V)" prompt="For heat pumps only, enter the Heating Seasonal Performance Factor 2 (HSPF2) for Region V in Btu per Watt-hour in the cells below. This should be a decimal number greater than zero._x000a__x000a__x000a__x000a_" sqref="CQ9:CQ10"/>
    <dataValidation type="custom" operator="greaterThan" showErrorMessage="1" errorTitle="HSPF2 (Region V)" error="Either:_x000a_-For heat pumps only, the HSPF2 (Region V) should be &gt;0,_x000a_-If not a heat pump, no entry should be made,_x000a_-The DOE reporting section hasn't been completed, or_x000a_-No Product Group Code is entered._x000a_" sqref="CQ11:CQ110">
      <formula1>IF(OR($AQ11=3,$AQ11=5,$AQ11=7),IF(ISNUMBER(CQ11),IF(CQ11&gt;0,TRUE,FALSE),FALSE),FALSE)</formula1>
    </dataValidation>
    <dataValidation allowBlank="1" showInputMessage="1" showErrorMessage="1" promptTitle="Compressor Cut-In Temperature" prompt="For heat pumps only, enter the Compressor Cut-In Temperature in degrees F in the cells below._x000a__x000a__x000a__x000a_" sqref="CR9:CR10"/>
    <dataValidation allowBlank="1" showInputMessage="1" showErrorMessage="1" promptTitle="Compressor Cut-Out Temperature" prompt="For heat pumps only, enter the Compressor Cut-Out Temperature in degrees F in the cells below._x000a__x000a__x000a__x000a_" sqref="CS9:CS10"/>
    <dataValidation allowBlank="1" showInputMessage="1" showErrorMessage="1" promptTitle="Minimum Number of Stages" prompt="For HPs only, enter min. # stages for OEM-approved electric resistance heat kits or min. electric resistance heat stages of allowed thermostat controls, whichever is less._x000a__x000a_Must be integer &gt;=0, enter &quot;None&quot; if no electric resistance heat._x000a__x000a__x000a__x000a_" sqref="CT9:CT10"/>
    <dataValidation type="custom" operator="greaterThan" showErrorMessage="1" errorTitle="Compressor Cut-In Temperature" error="Either:_x000a_-For heat pumps only, the Compressor Cut-In Temp. should be a number,_x000a_-If not a heat pump, no entry should be made,_x000a_-The DOE reporting section has not been completed, or_x000a_-No Product Group Code is entered._x000a_" sqref="CR11:CR110">
      <formula1>IF(OR($AQ11=3,$AQ11=5,$AQ11=7),IF(ISNUMBER(CR11),TRUE,FALSE),FALSE)</formula1>
    </dataValidation>
    <dataValidation type="custom" operator="greaterThan" showErrorMessage="1" errorTitle="Compressor Cut-Out Temperature" error="Either:_x000a_-For heat pumps only, the Compressor Cut-Out Temp. should be a number,_x000a_-If not a heat pump, no entry should be made,_x000a_-The DOE reporting section has not been completed, or_x000a_-No Product Group Code is entered._x000a_" sqref="CS11:CS110">
      <formula1>IF(OR($AQ11=3,$AQ11=5,$AQ11=7),IF(ISNUMBER(CS11),TRUE,FALSE),FALSE)</formula1>
    </dataValidation>
    <dataValidation type="custom" showErrorMessage="1" errorTitle="Minimum Number of Stages" error="Either:_x000a_-For heat pumps only, the entry should be an integer &gt;=0,_x000a_-If not a heat pump, no entry should be made,_x000a_-The DOE reporting section hasn't been completed, or_x000a_-No Product Group Code is entered._x000a_" prompt="_x000a_" sqref="CT11:CT110">
      <formula1>IF(OR($AQ11=3,$AQ11=5,$AQ11=7),IF(CT11="None",TRUE,IF(ISNUMBER(CT11),IF(AND(CT11&gt;=0,INT(CT11)=CT11),TRUE,FALSE),FALSE)),FALSE)</formula1>
    </dataValidation>
  </dataValidations>
  <pageMargins left="0.75" right="0.75" top="0.75" bottom="0.75" header="0.5" footer="0.4"/>
  <pageSetup scale="10"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pane ySplit="3" topLeftCell="A4" activePane="bottomLeft" state="frozen"/>
      <selection pane="bottomLeft" activeCell="A2" sqref="A2"/>
    </sheetView>
  </sheetViews>
  <sheetFormatPr defaultColWidth="9.140625" defaultRowHeight="12.75"/>
  <cols>
    <col min="2" max="2" width="49.85546875" customWidth="1"/>
    <col min="3" max="4" width="11.7109375" customWidth="1"/>
    <col min="5" max="5" width="41.85546875" customWidth="1"/>
    <col min="6" max="16384" width="9.140625" style="14"/>
  </cols>
  <sheetData>
    <row r="1" spans="1:5" ht="15">
      <c r="A1" t="s">
        <v>20</v>
      </c>
      <c r="B1" s="155"/>
    </row>
    <row r="2" spans="1:5">
      <c r="E2" s="154"/>
    </row>
    <row r="3" spans="1:5" s="15" customFormat="1" ht="180.75" thickBot="1">
      <c r="A3" s="135" t="s">
        <v>21</v>
      </c>
      <c r="B3" s="135" t="s">
        <v>22</v>
      </c>
      <c r="C3" s="302" t="s">
        <v>109</v>
      </c>
      <c r="D3" s="303"/>
      <c r="E3" s="146" t="s">
        <v>110</v>
      </c>
    </row>
    <row r="4" spans="1:5" ht="13.5" thickTop="1">
      <c r="A4" s="304">
        <v>1</v>
      </c>
      <c r="B4" s="305" t="s">
        <v>79</v>
      </c>
      <c r="C4" s="306" t="s">
        <v>97</v>
      </c>
      <c r="D4" s="306"/>
      <c r="E4" s="147" t="s">
        <v>97</v>
      </c>
    </row>
    <row r="5" spans="1:5">
      <c r="A5" s="291"/>
      <c r="B5" s="293"/>
      <c r="C5" s="148" t="s">
        <v>97</v>
      </c>
      <c r="D5" s="148" t="s">
        <v>98</v>
      </c>
      <c r="E5" s="149" t="s">
        <v>99</v>
      </c>
    </row>
    <row r="6" spans="1:5">
      <c r="A6" s="291"/>
      <c r="B6" s="293"/>
      <c r="C6" s="148" t="s">
        <v>97</v>
      </c>
      <c r="D6" s="148" t="s">
        <v>100</v>
      </c>
      <c r="E6" s="149" t="s">
        <v>97</v>
      </c>
    </row>
    <row r="7" spans="1:5">
      <c r="A7" s="291"/>
      <c r="B7" s="293"/>
      <c r="C7" s="148" t="s">
        <v>97</v>
      </c>
      <c r="D7" s="148" t="s">
        <v>101</v>
      </c>
      <c r="E7" s="149" t="s">
        <v>101</v>
      </c>
    </row>
    <row r="8" spans="1:5">
      <c r="A8" s="291"/>
      <c r="B8" s="293"/>
      <c r="C8" s="297" t="s">
        <v>98</v>
      </c>
      <c r="D8" s="297"/>
      <c r="E8" s="149" t="s">
        <v>99</v>
      </c>
    </row>
    <row r="9" spans="1:5">
      <c r="A9" s="291"/>
      <c r="B9" s="293"/>
      <c r="C9" s="148" t="s">
        <v>98</v>
      </c>
      <c r="D9" s="148" t="s">
        <v>100</v>
      </c>
      <c r="E9" s="149" t="s">
        <v>99</v>
      </c>
    </row>
    <row r="10" spans="1:5">
      <c r="A10" s="291"/>
      <c r="B10" s="293"/>
      <c r="C10" s="148" t="s">
        <v>98</v>
      </c>
      <c r="D10" s="148" t="s">
        <v>101</v>
      </c>
      <c r="E10" s="149" t="s">
        <v>101</v>
      </c>
    </row>
    <row r="11" spans="1:5">
      <c r="A11" s="291"/>
      <c r="B11" s="293"/>
      <c r="C11" s="297" t="s">
        <v>100</v>
      </c>
      <c r="D11" s="297"/>
      <c r="E11" s="149" t="s">
        <v>102</v>
      </c>
    </row>
    <row r="12" spans="1:5">
      <c r="A12" s="291"/>
      <c r="B12" s="293"/>
      <c r="C12" s="148" t="s">
        <v>100</v>
      </c>
      <c r="D12" s="148" t="s">
        <v>101</v>
      </c>
      <c r="E12" s="149" t="s">
        <v>101</v>
      </c>
    </row>
    <row r="13" spans="1:5" ht="13.5" thickBot="1">
      <c r="A13" s="292"/>
      <c r="B13" s="294"/>
      <c r="C13" s="307" t="s">
        <v>101</v>
      </c>
      <c r="D13" s="307"/>
      <c r="E13" s="150" t="s">
        <v>101</v>
      </c>
    </row>
    <row r="14" spans="1:5" ht="13.5" thickTop="1">
      <c r="A14" s="300">
        <v>2</v>
      </c>
      <c r="B14" s="293" t="s">
        <v>80</v>
      </c>
      <c r="C14" s="297" t="s">
        <v>97</v>
      </c>
      <c r="D14" s="297"/>
      <c r="E14" s="149" t="s">
        <v>97</v>
      </c>
    </row>
    <row r="15" spans="1:5">
      <c r="A15" s="300"/>
      <c r="B15" s="293"/>
      <c r="C15" s="148" t="s">
        <v>97</v>
      </c>
      <c r="D15" s="148" t="s">
        <v>98</v>
      </c>
      <c r="E15" s="149" t="s">
        <v>99</v>
      </c>
    </row>
    <row r="16" spans="1:5">
      <c r="A16" s="300"/>
      <c r="B16" s="293"/>
      <c r="C16" s="148" t="s">
        <v>97</v>
      </c>
      <c r="D16" s="148" t="s">
        <v>100</v>
      </c>
      <c r="E16" s="149" t="s">
        <v>97</v>
      </c>
    </row>
    <row r="17" spans="1:5">
      <c r="A17" s="300"/>
      <c r="B17" s="293"/>
      <c r="C17" s="148" t="s">
        <v>97</v>
      </c>
      <c r="D17" s="148" t="s">
        <v>101</v>
      </c>
      <c r="E17" s="149" t="s">
        <v>101</v>
      </c>
    </row>
    <row r="18" spans="1:5">
      <c r="A18" s="300"/>
      <c r="B18" s="293"/>
      <c r="C18" s="295" t="s">
        <v>98</v>
      </c>
      <c r="D18" s="296"/>
      <c r="E18" s="149" t="s">
        <v>99</v>
      </c>
    </row>
    <row r="19" spans="1:5">
      <c r="A19" s="300"/>
      <c r="B19" s="293"/>
      <c r="C19" s="148" t="s">
        <v>98</v>
      </c>
      <c r="D19" s="148" t="s">
        <v>100</v>
      </c>
      <c r="E19" s="149" t="s">
        <v>99</v>
      </c>
    </row>
    <row r="20" spans="1:5">
      <c r="A20" s="300"/>
      <c r="B20" s="293"/>
      <c r="C20" s="148" t="s">
        <v>98</v>
      </c>
      <c r="D20" s="148" t="s">
        <v>101</v>
      </c>
      <c r="E20" s="149" t="s">
        <v>101</v>
      </c>
    </row>
    <row r="21" spans="1:5">
      <c r="A21" s="300"/>
      <c r="B21" s="293"/>
      <c r="C21" s="295" t="s">
        <v>100</v>
      </c>
      <c r="D21" s="296"/>
      <c r="E21" s="149" t="s">
        <v>102</v>
      </c>
    </row>
    <row r="22" spans="1:5">
      <c r="A22" s="300"/>
      <c r="B22" s="293"/>
      <c r="C22" s="148" t="s">
        <v>100</v>
      </c>
      <c r="D22" s="148" t="s">
        <v>101</v>
      </c>
      <c r="E22" s="149" t="s">
        <v>101</v>
      </c>
    </row>
    <row r="23" spans="1:5" ht="13.5" thickBot="1">
      <c r="A23" s="301"/>
      <c r="B23" s="294"/>
      <c r="C23" s="298" t="s">
        <v>101</v>
      </c>
      <c r="D23" s="299"/>
      <c r="E23" s="150" t="s">
        <v>101</v>
      </c>
    </row>
    <row r="24" spans="1:5" ht="13.5" thickTop="1">
      <c r="A24" s="291">
        <v>3</v>
      </c>
      <c r="B24" s="293" t="s">
        <v>23</v>
      </c>
      <c r="C24" s="297" t="s">
        <v>97</v>
      </c>
      <c r="D24" s="297"/>
      <c r="E24" s="149" t="s">
        <v>97</v>
      </c>
    </row>
    <row r="25" spans="1:5">
      <c r="A25" s="291"/>
      <c r="B25" s="293"/>
      <c r="C25" s="148" t="s">
        <v>97</v>
      </c>
      <c r="D25" s="148" t="s">
        <v>98</v>
      </c>
      <c r="E25" s="149" t="s">
        <v>99</v>
      </c>
    </row>
    <row r="26" spans="1:5">
      <c r="A26" s="291"/>
      <c r="B26" s="293"/>
      <c r="C26" s="148" t="s">
        <v>97</v>
      </c>
      <c r="D26" s="148" t="s">
        <v>100</v>
      </c>
      <c r="E26" s="149" t="s">
        <v>97</v>
      </c>
    </row>
    <row r="27" spans="1:5">
      <c r="A27" s="291"/>
      <c r="B27" s="293"/>
      <c r="C27" s="148" t="s">
        <v>97</v>
      </c>
      <c r="D27" s="148" t="s">
        <v>101</v>
      </c>
      <c r="E27" s="149" t="s">
        <v>101</v>
      </c>
    </row>
    <row r="28" spans="1:5">
      <c r="A28" s="291"/>
      <c r="B28" s="293"/>
      <c r="C28" s="295" t="s">
        <v>98</v>
      </c>
      <c r="D28" s="296"/>
      <c r="E28" s="149" t="s">
        <v>99</v>
      </c>
    </row>
    <row r="29" spans="1:5">
      <c r="A29" s="291"/>
      <c r="B29" s="293"/>
      <c r="C29" s="148" t="s">
        <v>98</v>
      </c>
      <c r="D29" s="148" t="s">
        <v>100</v>
      </c>
      <c r="E29" s="149" t="s">
        <v>99</v>
      </c>
    </row>
    <row r="30" spans="1:5">
      <c r="A30" s="291"/>
      <c r="B30" s="293"/>
      <c r="C30" s="148" t="s">
        <v>98</v>
      </c>
      <c r="D30" s="148" t="s">
        <v>101</v>
      </c>
      <c r="E30" s="149" t="s">
        <v>101</v>
      </c>
    </row>
    <row r="31" spans="1:5">
      <c r="A31" s="291"/>
      <c r="B31" s="293"/>
      <c r="C31" s="295" t="s">
        <v>100</v>
      </c>
      <c r="D31" s="296"/>
      <c r="E31" s="149" t="s">
        <v>102</v>
      </c>
    </row>
    <row r="32" spans="1:5">
      <c r="A32" s="291"/>
      <c r="B32" s="293"/>
      <c r="C32" s="148" t="s">
        <v>100</v>
      </c>
      <c r="D32" s="148" t="s">
        <v>101</v>
      </c>
      <c r="E32" s="149" t="s">
        <v>101</v>
      </c>
    </row>
    <row r="33" spans="1:5" ht="13.5" thickBot="1">
      <c r="A33" s="292"/>
      <c r="B33" s="294"/>
      <c r="C33" s="298" t="s">
        <v>101</v>
      </c>
      <c r="D33" s="299"/>
      <c r="E33" s="150" t="s">
        <v>101</v>
      </c>
    </row>
    <row r="34" spans="1:5" ht="13.5" thickTop="1">
      <c r="A34" s="291">
        <v>4</v>
      </c>
      <c r="B34" s="293" t="s">
        <v>24</v>
      </c>
      <c r="C34" s="295" t="s">
        <v>103</v>
      </c>
      <c r="D34" s="296"/>
      <c r="E34" s="149" t="s">
        <v>103</v>
      </c>
    </row>
    <row r="35" spans="1:5">
      <c r="A35" s="291"/>
      <c r="B35" s="293"/>
      <c r="C35" s="148" t="s">
        <v>103</v>
      </c>
      <c r="D35" s="148" t="s">
        <v>97</v>
      </c>
      <c r="E35" s="149" t="s">
        <v>103</v>
      </c>
    </row>
    <row r="36" spans="1:5">
      <c r="A36" s="291"/>
      <c r="B36" s="293"/>
      <c r="C36" s="148" t="s">
        <v>103</v>
      </c>
      <c r="D36" s="148" t="s">
        <v>98</v>
      </c>
      <c r="E36" s="149" t="s">
        <v>103</v>
      </c>
    </row>
    <row r="37" spans="1:5">
      <c r="A37" s="291"/>
      <c r="B37" s="293"/>
      <c r="C37" s="148" t="s">
        <v>103</v>
      </c>
      <c r="D37" s="148" t="s">
        <v>100</v>
      </c>
      <c r="E37" s="149" t="s">
        <v>103</v>
      </c>
    </row>
    <row r="38" spans="1:5" ht="13.5" thickBot="1">
      <c r="A38" s="292"/>
      <c r="B38" s="294"/>
      <c r="C38" s="151" t="s">
        <v>103</v>
      </c>
      <c r="D38" s="151" t="s">
        <v>101</v>
      </c>
      <c r="E38" s="150" t="s">
        <v>103</v>
      </c>
    </row>
    <row r="39" spans="1:5" ht="13.5" thickTop="1">
      <c r="A39" s="291">
        <v>5</v>
      </c>
      <c r="B39" s="293" t="s">
        <v>25</v>
      </c>
      <c r="C39" s="295" t="s">
        <v>103</v>
      </c>
      <c r="D39" s="296"/>
      <c r="E39" s="149" t="s">
        <v>103</v>
      </c>
    </row>
    <row r="40" spans="1:5">
      <c r="A40" s="291"/>
      <c r="B40" s="293"/>
      <c r="C40" s="148" t="s">
        <v>103</v>
      </c>
      <c r="D40" s="148" t="s">
        <v>97</v>
      </c>
      <c r="E40" s="149" t="s">
        <v>103</v>
      </c>
    </row>
    <row r="41" spans="1:5">
      <c r="A41" s="291"/>
      <c r="B41" s="293"/>
      <c r="C41" s="148" t="s">
        <v>103</v>
      </c>
      <c r="D41" s="148" t="s">
        <v>98</v>
      </c>
      <c r="E41" s="149" t="s">
        <v>103</v>
      </c>
    </row>
    <row r="42" spans="1:5">
      <c r="A42" s="291"/>
      <c r="B42" s="293"/>
      <c r="C42" s="148" t="s">
        <v>103</v>
      </c>
      <c r="D42" s="148" t="s">
        <v>100</v>
      </c>
      <c r="E42" s="149" t="s">
        <v>103</v>
      </c>
    </row>
    <row r="43" spans="1:5" ht="13.5" thickBot="1">
      <c r="A43" s="292"/>
      <c r="B43" s="294"/>
      <c r="C43" s="151" t="s">
        <v>103</v>
      </c>
      <c r="D43" s="151" t="s">
        <v>101</v>
      </c>
      <c r="E43" s="150" t="s">
        <v>103</v>
      </c>
    </row>
    <row r="44" spans="1:5" ht="13.5" thickTop="1">
      <c r="A44" s="291">
        <v>6</v>
      </c>
      <c r="B44" s="293" t="s">
        <v>26</v>
      </c>
      <c r="C44" s="152" t="s">
        <v>97</v>
      </c>
      <c r="D44" s="152" t="s">
        <v>98</v>
      </c>
      <c r="E44" s="153" t="s">
        <v>104</v>
      </c>
    </row>
    <row r="45" spans="1:5">
      <c r="A45" s="291"/>
      <c r="B45" s="293"/>
      <c r="C45" s="295" t="s">
        <v>98</v>
      </c>
      <c r="D45" s="296"/>
      <c r="E45" s="149" t="s">
        <v>104</v>
      </c>
    </row>
    <row r="46" spans="1:5" ht="13.5" thickBot="1">
      <c r="A46" s="292"/>
      <c r="B46" s="294"/>
      <c r="C46" s="151" t="s">
        <v>98</v>
      </c>
      <c r="D46" s="151" t="s">
        <v>100</v>
      </c>
      <c r="E46" s="150" t="s">
        <v>104</v>
      </c>
    </row>
    <row r="47" spans="1:5" ht="13.5" thickTop="1">
      <c r="A47" s="291">
        <v>7</v>
      </c>
      <c r="B47" s="293" t="s">
        <v>27</v>
      </c>
      <c r="C47" s="148" t="s">
        <v>97</v>
      </c>
      <c r="D47" s="148" t="s">
        <v>98</v>
      </c>
      <c r="E47" s="149" t="s">
        <v>104</v>
      </c>
    </row>
    <row r="48" spans="1:5">
      <c r="A48" s="291"/>
      <c r="B48" s="293"/>
      <c r="C48" s="295" t="s">
        <v>98</v>
      </c>
      <c r="D48" s="296"/>
      <c r="E48" s="149" t="s">
        <v>104</v>
      </c>
    </row>
    <row r="49" spans="1:5" ht="13.5" thickBot="1">
      <c r="A49" s="292"/>
      <c r="B49" s="294"/>
      <c r="C49" s="151" t="s">
        <v>98</v>
      </c>
      <c r="D49" s="151" t="s">
        <v>100</v>
      </c>
      <c r="E49" s="150" t="s">
        <v>104</v>
      </c>
    </row>
    <row r="50" spans="1:5" ht="13.5" thickTop="1"/>
  </sheetData>
  <sheetProtection password="E076" sheet="1" objects="1" scenarios="1"/>
  <mergeCells count="31">
    <mergeCell ref="C3:D3"/>
    <mergeCell ref="A4:A13"/>
    <mergeCell ref="B4:B13"/>
    <mergeCell ref="C4:D4"/>
    <mergeCell ref="C8:D8"/>
    <mergeCell ref="C11:D11"/>
    <mergeCell ref="C13:D13"/>
    <mergeCell ref="A14:A23"/>
    <mergeCell ref="B14:B23"/>
    <mergeCell ref="C14:D14"/>
    <mergeCell ref="C18:D18"/>
    <mergeCell ref="C21:D21"/>
    <mergeCell ref="C23:D23"/>
    <mergeCell ref="A24:A33"/>
    <mergeCell ref="B24:B33"/>
    <mergeCell ref="C24:D24"/>
    <mergeCell ref="C28:D28"/>
    <mergeCell ref="C31:D31"/>
    <mergeCell ref="C33:D33"/>
    <mergeCell ref="A34:A38"/>
    <mergeCell ref="B34:B38"/>
    <mergeCell ref="C34:D34"/>
    <mergeCell ref="A39:A43"/>
    <mergeCell ref="B39:B43"/>
    <mergeCell ref="C39:D39"/>
    <mergeCell ref="A44:A46"/>
    <mergeCell ref="B44:B46"/>
    <mergeCell ref="C45:D45"/>
    <mergeCell ref="A47:A49"/>
    <mergeCell ref="B47:B49"/>
    <mergeCell ref="C48:D48"/>
  </mergeCells>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2011-03-11T23:33:34Z</cp:lastPrinted>
  <dcterms:created xsi:type="dcterms:W3CDTF">2007-08-23T20:46:35Z</dcterms:created>
  <dcterms:modified xsi:type="dcterms:W3CDTF">2024-12-09T23:32:11Z</dcterms:modified>
</cp:coreProperties>
</file>